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U:\MegaCalc - New header\K-ACHYD\"/>
    </mc:Choice>
  </mc:AlternateContent>
  <xr:revisionPtr revIDLastSave="0" documentId="13_ncr:48009_{8111EB4A-A13A-47A5-BB2B-A4815F3B9465}" xr6:coauthVersionLast="43" xr6:coauthVersionMax="43" xr10:uidLastSave="{00000000-0000-0000-0000-000000000000}"/>
  <workbookProtection workbookPassword="8E71" lockStructure="1"/>
  <bookViews>
    <workbookView xWindow="-120" yWindow="-120" windowWidth="29040" windowHeight="15840"/>
  </bookViews>
  <sheets>
    <sheet name="Instructions" sheetId="6" r:id="rId1"/>
    <sheet name="MegaCalc" sheetId="1" r:id="rId2"/>
    <sheet name="Creep Calculation" sheetId="3" r:id="rId3"/>
  </sheets>
  <definedNames>
    <definedName name="A1_blank_1">MegaCalc!$E$8</definedName>
    <definedName name="A1_blank_2">MegaCalc!$E$9</definedName>
    <definedName name="A1_blank_ave">MegaCalc!$E$10</definedName>
    <definedName name="A1_sample">MegaCalc!$E$14:$E$53</definedName>
    <definedName name="A2_blank_1">MegaCalc!$F$8</definedName>
    <definedName name="A2_blank_2">MegaCalc!$F$9</definedName>
    <definedName name="A2_blank_ave">MegaCalc!$F$10</definedName>
    <definedName name="A2_sample">MegaCalc!$F$14:$F$53</definedName>
    <definedName name="Change_absorbance">MegaCalc!$K$14:$K$53</definedName>
    <definedName name="Concentration_gg">MegaCalc!$Q$14:$Q$53</definedName>
    <definedName name="Concentration_gL">MegaCalc!$M$14:$M$53</definedName>
    <definedName name="Contact_us">Instructions!$C$50</definedName>
    <definedName name="Creep_calculation">'Creep Calculation'!$F$11:$F$50</definedName>
    <definedName name="Dilution">MegaCalc!$I$14:$I$53</definedName>
    <definedName name="Instructions">Instructions!$A$2</definedName>
    <definedName name="_xlnm.Print_Area" localSheetId="2">'Creep Calculation'!$C$2:$W$58</definedName>
    <definedName name="_xlnm.Print_Area" localSheetId="0">Instructions!$B$2:$P$49</definedName>
    <definedName name="_xlnm.Print_Area" localSheetId="1">MegaCalc!$B$2:$S$53</definedName>
    <definedName name="_xlnm.Print_Titles" localSheetId="1">MegaCalc!$12:$13</definedName>
    <definedName name="Sample_con_gL">MegaCalc!$P$14:$P$53</definedName>
    <definedName name="Sample_volume">MegaCalc!$H$14:$H$53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1" l="1"/>
  <c r="E10" i="1"/>
  <c r="E17" i="3"/>
  <c r="G20" i="1"/>
  <c r="N20" i="1" s="1"/>
  <c r="E18" i="3"/>
  <c r="G21" i="1"/>
  <c r="K21" i="1" s="1"/>
  <c r="M21" i="1" s="1"/>
  <c r="Q21" i="1" s="1"/>
  <c r="R21" i="1" s="1"/>
  <c r="N21" i="1"/>
  <c r="E19" i="3"/>
  <c r="G22" i="1"/>
  <c r="E20" i="3"/>
  <c r="G23" i="1" s="1"/>
  <c r="E21" i="3"/>
  <c r="G24" i="1"/>
  <c r="N24" i="1" s="1"/>
  <c r="E22" i="3"/>
  <c r="G25" i="1"/>
  <c r="K25" i="1" s="1"/>
  <c r="M25" i="1" s="1"/>
  <c r="Q25" i="1" s="1"/>
  <c r="R25" i="1" s="1"/>
  <c r="N25" i="1"/>
  <c r="E23" i="3"/>
  <c r="G26" i="1"/>
  <c r="E24" i="3"/>
  <c r="G27" i="1" s="1"/>
  <c r="E25" i="3"/>
  <c r="G28" i="1"/>
  <c r="N28" i="1" s="1"/>
  <c r="E26" i="3"/>
  <c r="G29" i="1"/>
  <c r="K29" i="1" s="1"/>
  <c r="M29" i="1" s="1"/>
  <c r="Q29" i="1" s="1"/>
  <c r="R29" i="1" s="1"/>
  <c r="N29" i="1"/>
  <c r="E27" i="3"/>
  <c r="G30" i="1"/>
  <c r="E28" i="3"/>
  <c r="G31" i="1" s="1"/>
  <c r="E29" i="3"/>
  <c r="G32" i="1"/>
  <c r="N32" i="1" s="1"/>
  <c r="E30" i="3"/>
  <c r="G33" i="1"/>
  <c r="K33" i="1" s="1"/>
  <c r="M33" i="1" s="1"/>
  <c r="Q33" i="1" s="1"/>
  <c r="R33" i="1" s="1"/>
  <c r="N33" i="1"/>
  <c r="E31" i="3"/>
  <c r="G34" i="1"/>
  <c r="E32" i="3"/>
  <c r="G35" i="1" s="1"/>
  <c r="E33" i="3"/>
  <c r="G36" i="1"/>
  <c r="N36" i="1" s="1"/>
  <c r="E34" i="3"/>
  <c r="G37" i="1"/>
  <c r="K37" i="1" s="1"/>
  <c r="M37" i="1" s="1"/>
  <c r="Q37" i="1" s="1"/>
  <c r="R37" i="1" s="1"/>
  <c r="N37" i="1"/>
  <c r="E35" i="3"/>
  <c r="G38" i="1"/>
  <c r="E36" i="3"/>
  <c r="G39" i="1" s="1"/>
  <c r="E37" i="3"/>
  <c r="G40" i="1"/>
  <c r="N40" i="1" s="1"/>
  <c r="E38" i="3"/>
  <c r="G41" i="1"/>
  <c r="K41" i="1" s="1"/>
  <c r="M41" i="1" s="1"/>
  <c r="Q41" i="1" s="1"/>
  <c r="R41" i="1" s="1"/>
  <c r="N41" i="1"/>
  <c r="E39" i="3"/>
  <c r="G42" i="1"/>
  <c r="E40" i="3"/>
  <c r="G43" i="1" s="1"/>
  <c r="E41" i="3"/>
  <c r="G44" i="1"/>
  <c r="E42" i="3"/>
  <c r="G45" i="1"/>
  <c r="K45" i="1" s="1"/>
  <c r="M45" i="1" s="1"/>
  <c r="Q45" i="1" s="1"/>
  <c r="R45" i="1" s="1"/>
  <c r="N45" i="1"/>
  <c r="E43" i="3"/>
  <c r="G46" i="1"/>
  <c r="E44" i="3"/>
  <c r="G47" i="1" s="1"/>
  <c r="E45" i="3"/>
  <c r="G48" i="1"/>
  <c r="E12" i="3"/>
  <c r="G15" i="1"/>
  <c r="F12" i="3"/>
  <c r="O12" i="3" s="1"/>
  <c r="G12" i="3"/>
  <c r="H12" i="3"/>
  <c r="I12" i="3"/>
  <c r="J12" i="3"/>
  <c r="K12" i="3"/>
  <c r="E13" i="3"/>
  <c r="G16" i="1"/>
  <c r="F13" i="3"/>
  <c r="O13" i="3"/>
  <c r="G13" i="3"/>
  <c r="H13" i="3"/>
  <c r="I13" i="3"/>
  <c r="J13" i="3"/>
  <c r="K13" i="3"/>
  <c r="E14" i="3"/>
  <c r="G17" i="1" s="1"/>
  <c r="F14" i="3"/>
  <c r="O14" i="3" s="1"/>
  <c r="G14" i="3"/>
  <c r="H14" i="3"/>
  <c r="I14" i="3"/>
  <c r="J14" i="3"/>
  <c r="K14" i="3"/>
  <c r="E15" i="3"/>
  <c r="G18" i="1"/>
  <c r="F15" i="3"/>
  <c r="O15" i="3"/>
  <c r="G15" i="3"/>
  <c r="H15" i="3"/>
  <c r="I15" i="3"/>
  <c r="J15" i="3"/>
  <c r="K15" i="3"/>
  <c r="E16" i="3"/>
  <c r="G19" i="1" s="1"/>
  <c r="F16" i="3"/>
  <c r="O16" i="3" s="1"/>
  <c r="G16" i="3"/>
  <c r="H16" i="3"/>
  <c r="I16" i="3"/>
  <c r="J16" i="3"/>
  <c r="K16" i="3"/>
  <c r="F17" i="3"/>
  <c r="O17" i="3"/>
  <c r="G17" i="3"/>
  <c r="H17" i="3"/>
  <c r="I17" i="3"/>
  <c r="J17" i="3"/>
  <c r="K17" i="3"/>
  <c r="F18" i="3"/>
  <c r="G18" i="3"/>
  <c r="H18" i="3"/>
  <c r="I18" i="3"/>
  <c r="J18" i="3"/>
  <c r="K18" i="3"/>
  <c r="O18" i="3"/>
  <c r="F19" i="3"/>
  <c r="G19" i="3"/>
  <c r="H19" i="3"/>
  <c r="I19" i="3"/>
  <c r="J19" i="3"/>
  <c r="K19" i="3"/>
  <c r="O19" i="3"/>
  <c r="F20" i="3"/>
  <c r="O20" i="3" s="1"/>
  <c r="G20" i="3"/>
  <c r="H20" i="3"/>
  <c r="I20" i="3"/>
  <c r="J20" i="3"/>
  <c r="K20" i="3"/>
  <c r="F21" i="3"/>
  <c r="O21" i="3"/>
  <c r="G21" i="3"/>
  <c r="H21" i="3"/>
  <c r="I21" i="3"/>
  <c r="J21" i="3"/>
  <c r="K21" i="3"/>
  <c r="F22" i="3"/>
  <c r="G22" i="3"/>
  <c r="H22" i="3"/>
  <c r="I22" i="3"/>
  <c r="J22" i="3"/>
  <c r="K22" i="3"/>
  <c r="O22" i="3"/>
  <c r="F23" i="3"/>
  <c r="G23" i="3"/>
  <c r="H23" i="3"/>
  <c r="I23" i="3"/>
  <c r="J23" i="3"/>
  <c r="K23" i="3"/>
  <c r="O23" i="3"/>
  <c r="F24" i="3"/>
  <c r="O24" i="3" s="1"/>
  <c r="G24" i="3"/>
  <c r="H24" i="3"/>
  <c r="I24" i="3"/>
  <c r="J24" i="3"/>
  <c r="K24" i="3"/>
  <c r="F25" i="3"/>
  <c r="O25" i="3"/>
  <c r="G25" i="3"/>
  <c r="H25" i="3"/>
  <c r="I25" i="3"/>
  <c r="J25" i="3"/>
  <c r="K25" i="3"/>
  <c r="F26" i="3"/>
  <c r="G26" i="3"/>
  <c r="H26" i="3"/>
  <c r="I26" i="3"/>
  <c r="J26" i="3"/>
  <c r="K26" i="3"/>
  <c r="O26" i="3"/>
  <c r="F27" i="3"/>
  <c r="G27" i="3"/>
  <c r="H27" i="3"/>
  <c r="I27" i="3"/>
  <c r="J27" i="3"/>
  <c r="K27" i="3"/>
  <c r="O27" i="3"/>
  <c r="F28" i="3"/>
  <c r="O28" i="3" s="1"/>
  <c r="G28" i="3"/>
  <c r="H28" i="3"/>
  <c r="I28" i="3"/>
  <c r="J28" i="3"/>
  <c r="K28" i="3"/>
  <c r="F29" i="3"/>
  <c r="O29" i="3"/>
  <c r="G29" i="3"/>
  <c r="H29" i="3"/>
  <c r="I29" i="3"/>
  <c r="J29" i="3"/>
  <c r="K29" i="3"/>
  <c r="F30" i="3"/>
  <c r="G30" i="3"/>
  <c r="H30" i="3"/>
  <c r="I30" i="3"/>
  <c r="J30" i="3"/>
  <c r="K30" i="3"/>
  <c r="O30" i="3"/>
  <c r="F31" i="3"/>
  <c r="G31" i="3"/>
  <c r="H31" i="3"/>
  <c r="I31" i="3"/>
  <c r="J31" i="3"/>
  <c r="K31" i="3"/>
  <c r="O31" i="3"/>
  <c r="F32" i="3"/>
  <c r="O32" i="3" s="1"/>
  <c r="G32" i="3"/>
  <c r="H32" i="3"/>
  <c r="I32" i="3"/>
  <c r="J32" i="3"/>
  <c r="K32" i="3"/>
  <c r="F33" i="3"/>
  <c r="O33" i="3"/>
  <c r="G33" i="3"/>
  <c r="H33" i="3"/>
  <c r="I33" i="3"/>
  <c r="J33" i="3"/>
  <c r="K33" i="3"/>
  <c r="F34" i="3"/>
  <c r="G34" i="3"/>
  <c r="H34" i="3"/>
  <c r="I34" i="3"/>
  <c r="J34" i="3"/>
  <c r="K34" i="3"/>
  <c r="O34" i="3"/>
  <c r="F35" i="3"/>
  <c r="G35" i="3"/>
  <c r="H35" i="3"/>
  <c r="I35" i="3"/>
  <c r="J35" i="3"/>
  <c r="K35" i="3"/>
  <c r="O35" i="3"/>
  <c r="F36" i="3"/>
  <c r="O36" i="3" s="1"/>
  <c r="G36" i="3"/>
  <c r="H36" i="3"/>
  <c r="I36" i="3"/>
  <c r="J36" i="3"/>
  <c r="K36" i="3"/>
  <c r="F37" i="3"/>
  <c r="O37" i="3"/>
  <c r="G37" i="3"/>
  <c r="H37" i="3"/>
  <c r="I37" i="3"/>
  <c r="J37" i="3"/>
  <c r="K37" i="3"/>
  <c r="F38" i="3"/>
  <c r="G38" i="3"/>
  <c r="H38" i="3"/>
  <c r="I38" i="3"/>
  <c r="J38" i="3"/>
  <c r="K38" i="3"/>
  <c r="O38" i="3"/>
  <c r="F39" i="3"/>
  <c r="G39" i="3"/>
  <c r="H39" i="3"/>
  <c r="I39" i="3"/>
  <c r="J39" i="3"/>
  <c r="K39" i="3"/>
  <c r="O39" i="3"/>
  <c r="F40" i="3"/>
  <c r="O40" i="3" s="1"/>
  <c r="G40" i="3"/>
  <c r="H40" i="3"/>
  <c r="I40" i="3"/>
  <c r="J40" i="3"/>
  <c r="K40" i="3"/>
  <c r="F41" i="3"/>
  <c r="O41" i="3"/>
  <c r="G41" i="3"/>
  <c r="H41" i="3"/>
  <c r="I41" i="3"/>
  <c r="J41" i="3"/>
  <c r="K41" i="3"/>
  <c r="F42" i="3"/>
  <c r="G42" i="3"/>
  <c r="H42" i="3"/>
  <c r="I42" i="3"/>
  <c r="J42" i="3"/>
  <c r="K42" i="3"/>
  <c r="O42" i="3"/>
  <c r="F43" i="3"/>
  <c r="G43" i="3"/>
  <c r="H43" i="3"/>
  <c r="I43" i="3"/>
  <c r="J43" i="3"/>
  <c r="K43" i="3"/>
  <c r="O43" i="3"/>
  <c r="F44" i="3"/>
  <c r="O44" i="3" s="1"/>
  <c r="G44" i="3"/>
  <c r="H44" i="3"/>
  <c r="I44" i="3"/>
  <c r="J44" i="3"/>
  <c r="K44" i="3"/>
  <c r="F45" i="3"/>
  <c r="O45" i="3"/>
  <c r="G45" i="3"/>
  <c r="H45" i="3"/>
  <c r="I45" i="3"/>
  <c r="J45" i="3"/>
  <c r="K45" i="3"/>
  <c r="E46" i="3"/>
  <c r="G49" i="1" s="1"/>
  <c r="F46" i="3"/>
  <c r="O46" i="3" s="1"/>
  <c r="G46" i="3"/>
  <c r="H46" i="3"/>
  <c r="I46" i="3"/>
  <c r="J46" i="3"/>
  <c r="K46" i="3"/>
  <c r="E47" i="3"/>
  <c r="G50" i="1"/>
  <c r="N50" i="1" s="1"/>
  <c r="F47" i="3"/>
  <c r="O47" i="3"/>
  <c r="G47" i="3"/>
  <c r="H47" i="3"/>
  <c r="I47" i="3"/>
  <c r="J47" i="3"/>
  <c r="K47" i="3"/>
  <c r="E48" i="3"/>
  <c r="G51" i="1" s="1"/>
  <c r="F48" i="3"/>
  <c r="O48" i="3" s="1"/>
  <c r="G48" i="3"/>
  <c r="H48" i="3"/>
  <c r="I48" i="3"/>
  <c r="J48" i="3"/>
  <c r="K48" i="3"/>
  <c r="E49" i="3"/>
  <c r="G52" i="1"/>
  <c r="F49" i="3"/>
  <c r="O49" i="3"/>
  <c r="G49" i="3"/>
  <c r="H49" i="3"/>
  <c r="I49" i="3"/>
  <c r="J49" i="3"/>
  <c r="K49" i="3"/>
  <c r="E50" i="3"/>
  <c r="G53" i="1" s="1"/>
  <c r="F50" i="3"/>
  <c r="O50" i="3" s="1"/>
  <c r="G50" i="3"/>
  <c r="H50" i="3"/>
  <c r="I50" i="3"/>
  <c r="J50" i="3"/>
  <c r="K50" i="3"/>
  <c r="E11" i="3"/>
  <c r="F11" i="3"/>
  <c r="O11" i="3" s="1"/>
  <c r="H11" i="3"/>
  <c r="G11" i="3"/>
  <c r="I11" i="3"/>
  <c r="J11" i="3"/>
  <c r="K11" i="3"/>
  <c r="P57" i="3"/>
  <c r="P56" i="3"/>
  <c r="P55" i="3"/>
  <c r="P53" i="3"/>
  <c r="P52" i="3"/>
  <c r="P51" i="3"/>
  <c r="P30" i="3"/>
  <c r="P29" i="3"/>
  <c r="P54" i="3"/>
  <c r="P27" i="3"/>
  <c r="P26" i="3"/>
  <c r="P25" i="3"/>
  <c r="P28" i="3"/>
  <c r="G14" i="1"/>
  <c r="K18" i="1"/>
  <c r="M18" i="1"/>
  <c r="Q18" i="1"/>
  <c r="R18" i="1"/>
  <c r="L18" i="1"/>
  <c r="N18" i="1"/>
  <c r="K50" i="1"/>
  <c r="M50" i="1" s="1"/>
  <c r="Q50" i="1" s="1"/>
  <c r="R50" i="1" s="1"/>
  <c r="N52" i="1"/>
  <c r="K52" i="1"/>
  <c r="M52" i="1" s="1"/>
  <c r="Q52" i="1"/>
  <c r="R52" i="1" s="1"/>
  <c r="L52" i="1"/>
  <c r="N19" i="1"/>
  <c r="L15" i="1"/>
  <c r="N15" i="1"/>
  <c r="K15" i="1"/>
  <c r="M15" i="1"/>
  <c r="Q15" i="1" s="1"/>
  <c r="R15" i="1" s="1"/>
  <c r="K42" i="1"/>
  <c r="M42" i="1"/>
  <c r="Q42" i="1" s="1"/>
  <c r="R42" i="1" s="1"/>
  <c r="L42" i="1"/>
  <c r="N42" i="1"/>
  <c r="K34" i="1"/>
  <c r="M34" i="1"/>
  <c r="Q34" i="1" s="1"/>
  <c r="R34" i="1"/>
  <c r="L34" i="1"/>
  <c r="N34" i="1"/>
  <c r="K26" i="1"/>
  <c r="M26" i="1"/>
  <c r="Q26" i="1" s="1"/>
  <c r="R26" i="1" s="1"/>
  <c r="L26" i="1"/>
  <c r="N26" i="1"/>
  <c r="N16" i="1"/>
  <c r="K46" i="1"/>
  <c r="M46" i="1" s="1"/>
  <c r="Q46" i="1" s="1"/>
  <c r="R46" i="1" s="1"/>
  <c r="L46" i="1"/>
  <c r="N46" i="1"/>
  <c r="K38" i="1"/>
  <c r="M38" i="1"/>
  <c r="Q38" i="1" s="1"/>
  <c r="R38" i="1" s="1"/>
  <c r="L38" i="1"/>
  <c r="N38" i="1"/>
  <c r="K30" i="1"/>
  <c r="M30" i="1" s="1"/>
  <c r="Q30" i="1" s="1"/>
  <c r="R30" i="1" s="1"/>
  <c r="L30" i="1"/>
  <c r="N30" i="1"/>
  <c r="K22" i="1"/>
  <c r="M22" i="1"/>
  <c r="Q22" i="1" s="1"/>
  <c r="R22" i="1" s="1"/>
  <c r="L22" i="1"/>
  <c r="N22" i="1"/>
  <c r="K39" i="1"/>
  <c r="M39" i="1" s="1"/>
  <c r="Q39" i="1" s="1"/>
  <c r="R39" i="1" s="1"/>
  <c r="L36" i="1"/>
  <c r="K23" i="1"/>
  <c r="M23" i="1" s="1"/>
  <c r="Q23" i="1" s="1"/>
  <c r="R23" i="1" s="1"/>
  <c r="L20" i="1"/>
  <c r="N35" i="1"/>
  <c r="K51" i="1" l="1"/>
  <c r="M51" i="1" s="1"/>
  <c r="Q51" i="1" s="1"/>
  <c r="R51" i="1" s="1"/>
  <c r="L51" i="1"/>
  <c r="N48" i="1"/>
  <c r="L48" i="1"/>
  <c r="K48" i="1"/>
  <c r="M48" i="1" s="1"/>
  <c r="Q48" i="1" s="1"/>
  <c r="R48" i="1" s="1"/>
  <c r="L43" i="1"/>
  <c r="N43" i="1"/>
  <c r="K43" i="1"/>
  <c r="M43" i="1" s="1"/>
  <c r="Q43" i="1" s="1"/>
  <c r="R43" i="1" s="1"/>
  <c r="L39" i="1"/>
  <c r="N39" i="1"/>
  <c r="K35" i="1"/>
  <c r="M35" i="1" s="1"/>
  <c r="Q35" i="1" s="1"/>
  <c r="R35" i="1" s="1"/>
  <c r="L35" i="1"/>
  <c r="N31" i="1"/>
  <c r="L31" i="1"/>
  <c r="K31" i="1"/>
  <c r="M31" i="1" s="1"/>
  <c r="Q31" i="1" s="1"/>
  <c r="R31" i="1" s="1"/>
  <c r="L27" i="1"/>
  <c r="N27" i="1"/>
  <c r="K27" i="1"/>
  <c r="M27" i="1" s="1"/>
  <c r="Q27" i="1" s="1"/>
  <c r="R27" i="1" s="1"/>
  <c r="L23" i="1"/>
  <c r="N23" i="1"/>
  <c r="K53" i="1"/>
  <c r="M53" i="1" s="1"/>
  <c r="Q53" i="1" s="1"/>
  <c r="R53" i="1" s="1"/>
  <c r="L53" i="1"/>
  <c r="N53" i="1"/>
  <c r="K49" i="1"/>
  <c r="M49" i="1" s="1"/>
  <c r="Q49" i="1" s="1"/>
  <c r="R49" i="1" s="1"/>
  <c r="L49" i="1"/>
  <c r="N47" i="1"/>
  <c r="L47" i="1"/>
  <c r="K47" i="1"/>
  <c r="M47" i="1" s="1"/>
  <c r="Q47" i="1" s="1"/>
  <c r="R47" i="1" s="1"/>
  <c r="N44" i="1"/>
  <c r="K44" i="1"/>
  <c r="M44" i="1" s="1"/>
  <c r="Q44" i="1" s="1"/>
  <c r="R44" i="1" s="1"/>
  <c r="L44" i="1"/>
  <c r="N49" i="1"/>
  <c r="N51" i="1"/>
  <c r="K14" i="1"/>
  <c r="M14" i="1" s="1"/>
  <c r="Q14" i="1" s="1"/>
  <c r="R14" i="1" s="1"/>
  <c r="L14" i="1"/>
  <c r="N14" i="1"/>
  <c r="L50" i="1"/>
  <c r="K19" i="1"/>
  <c r="M19" i="1" s="1"/>
  <c r="Q19" i="1" s="1"/>
  <c r="R19" i="1" s="1"/>
  <c r="L19" i="1"/>
  <c r="L17" i="1"/>
  <c r="N17" i="1"/>
  <c r="K17" i="1"/>
  <c r="M17" i="1" s="1"/>
  <c r="Q17" i="1" s="1"/>
  <c r="R17" i="1" s="1"/>
  <c r="K16" i="1"/>
  <c r="M16" i="1" s="1"/>
  <c r="Q16" i="1" s="1"/>
  <c r="R16" i="1" s="1"/>
  <c r="L16" i="1"/>
  <c r="L24" i="1"/>
  <c r="L40" i="1"/>
  <c r="L28" i="1"/>
  <c r="K40" i="1"/>
  <c r="M40" i="1" s="1"/>
  <c r="Q40" i="1" s="1"/>
  <c r="R40" i="1" s="1"/>
  <c r="K36" i="1"/>
  <c r="M36" i="1" s="1"/>
  <c r="Q36" i="1" s="1"/>
  <c r="R36" i="1" s="1"/>
  <c r="K32" i="1"/>
  <c r="M32" i="1" s="1"/>
  <c r="Q32" i="1" s="1"/>
  <c r="R32" i="1" s="1"/>
  <c r="K28" i="1"/>
  <c r="M28" i="1" s="1"/>
  <c r="Q28" i="1" s="1"/>
  <c r="R28" i="1" s="1"/>
  <c r="K24" i="1"/>
  <c r="M24" i="1" s="1"/>
  <c r="Q24" i="1" s="1"/>
  <c r="R24" i="1" s="1"/>
  <c r="K20" i="1"/>
  <c r="M20" i="1" s="1"/>
  <c r="Q20" i="1" s="1"/>
  <c r="R20" i="1" s="1"/>
  <c r="L32" i="1"/>
  <c r="L45" i="1"/>
  <c r="L41" i="1"/>
  <c r="L37" i="1"/>
  <c r="L33" i="1"/>
  <c r="L29" i="1"/>
  <c r="L25" i="1"/>
  <c r="L21" i="1"/>
</calcChain>
</file>

<file path=xl/comments1.xml><?xml version="1.0" encoding="utf-8"?>
<comments xmlns="http://schemas.openxmlformats.org/spreadsheetml/2006/main">
  <authors>
    <author>User</author>
  </authors>
  <commentList>
    <comment ref="M21" authorId="0" shapeId="0">
      <text>
        <r>
          <rPr>
            <b/>
            <sz val="8"/>
            <color indexed="81"/>
            <rFont val="Tahoma"/>
            <family val="2"/>
          </rPr>
          <t>Concentration: grams of acetaldehyde per litre of sample</t>
        </r>
      </text>
    </comment>
    <comment ref="N21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O21" authorId="0" shapeId="0">
      <text>
        <r>
          <rPr>
            <b/>
            <sz val="8"/>
            <color indexed="81"/>
            <rFont val="Tahoma"/>
            <family val="2"/>
          </rPr>
          <t>Concentration: grams of Acetaldehyde per 100 grams of sample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N13" authorId="0" shapeId="0">
      <text>
        <r>
          <rPr>
            <b/>
            <sz val="8"/>
            <color indexed="81"/>
            <rFont val="Tahoma"/>
            <family val="2"/>
          </rPr>
          <t>Concentration: grams of acetaldehyde per litre of sample</t>
        </r>
      </text>
    </comment>
    <comment ref="P13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R13" authorId="0" shapeId="0">
      <text>
        <r>
          <rPr>
            <b/>
            <sz val="8"/>
            <color indexed="81"/>
            <rFont val="Tahoma"/>
            <family val="2"/>
          </rPr>
          <t>Concentration: grams of acetaldehyde per 100 grams of sample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D9" authorId="0" shapeId="0">
      <text>
        <r>
          <rPr>
            <b/>
            <sz val="8"/>
            <color indexed="81"/>
            <rFont val="Tahoma"/>
            <family val="2"/>
          </rPr>
          <t xml:space="preserve">This row should be hidden. 
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Time zero calculation (TREND).
This column should be hidden.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The green cells are the source data for the graph. Only this cell has an apostrophe.</t>
        </r>
      </text>
    </comment>
  </commentList>
</comments>
</file>

<file path=xl/sharedStrings.xml><?xml version="1.0" encoding="utf-8"?>
<sst xmlns="http://schemas.openxmlformats.org/spreadsheetml/2006/main" count="65" uniqueCount="43">
  <si>
    <t>Sample identifier</t>
  </si>
  <si>
    <t>Results</t>
  </si>
  <si>
    <t>Sample
(g/L)</t>
  </si>
  <si>
    <t>ABS, t=0</t>
  </si>
  <si>
    <t>0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</si>
  <si>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</si>
  <si>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</si>
  <si>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</si>
  <si>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</si>
  <si>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</si>
  <si>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</si>
  <si>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</si>
  <si>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</si>
  <si>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</si>
  <si>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Allows users to select 1 sample for the graph</t>
  </si>
  <si>
    <t>These columns show</t>
  </si>
  <si>
    <t>Incubation time (min)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</si>
  <si>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</si>
  <si>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</si>
  <si>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</si>
  <si>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</si>
  <si>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</si>
  <si>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r>
      <t>A</t>
    </r>
    <r>
      <rPr>
        <b/>
        <vertAlign val="subscript"/>
        <sz val="12"/>
        <rFont val="Gill Sans MT"/>
        <family val="2"/>
      </rPr>
      <t>2</t>
    </r>
    <r>
      <rPr>
        <b/>
        <vertAlign val="subscript"/>
        <sz val="10"/>
        <rFont val="Gill Sans MT"/>
        <family val="2"/>
      </rPr>
      <t xml:space="preserve"> 
</t>
    </r>
    <r>
      <rPr>
        <b/>
        <sz val="10"/>
        <rFont val="Gill Sans MT"/>
        <family val="2"/>
      </rPr>
      <t>creep corrected</t>
    </r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</si>
  <si>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</si>
  <si>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</si>
  <si>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</si>
  <si>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t/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</si>
  <si>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 Over the coming months, such calculators will be developed for each of the Megazyme test kits.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</si>
  <si>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</si>
  <si>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</si>
  <si>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r>
      <t>A</t>
    </r>
    <r>
      <rPr>
        <b/>
        <vertAlign val="subscript"/>
        <sz val="12"/>
        <rFont val="Gill Sans MT"/>
        <family val="2"/>
      </rPr>
      <t>2</t>
    </r>
    <r>
      <rPr>
        <b/>
        <vertAlign val="subscript"/>
        <sz val="10"/>
        <rFont val="Gill Sans MT"/>
        <family val="2"/>
      </rPr>
      <t xml:space="preserve"> 
</t>
    </r>
    <r>
      <rPr>
        <b/>
        <sz val="10"/>
        <rFont val="Gill Sans MT"/>
        <family val="2"/>
      </rPr>
      <t>Creep corrected</t>
    </r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</si>
  <si>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</si>
  <si>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</si>
  <si>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</si>
  <si>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t>Sample</t>
  </si>
  <si>
    <t xml:space="preserve">   Abs
(acet-aldehyde)</t>
  </si>
  <si>
    <t>Acet-aldehyde
(g/L)</t>
  </si>
  <si>
    <t>Acet-aldehyde (g/100g)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</si>
  <si>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</si>
  <si>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</si>
  <si>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Megazyme Knowledge Base</t>
  </si>
  <si>
    <t>Customer Support</t>
  </si>
  <si>
    <t>K-ACHYD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</si>
</sst>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0" formatCode="0.0000"/>
    <numFmt numFmtId="194" formatCode="0.000"/>
  </numFmts>
  <fonts count="24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Gill Sans MT"/>
      <family val="2"/>
    </font>
    <font>
      <sz val="10"/>
      <color indexed="8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vertAlign val="subscript"/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90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90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3" borderId="0" xfId="0" applyFont="1" applyFill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0" xfId="0" applyFont="1" applyFill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0" borderId="3" xfId="0" applyFont="1" applyBorder="1" applyProtection="1"/>
    <xf numFmtId="0" fontId="1" fillId="2" borderId="1" xfId="0" applyFont="1" applyFill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0" fontId="1" fillId="0" borderId="0" xfId="0" applyFont="1" applyFill="1" applyProtection="1"/>
    <xf numFmtId="0" fontId="1" fillId="0" borderId="6" xfId="0" applyFont="1" applyBorder="1" applyProtection="1"/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3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190" fontId="1" fillId="4" borderId="1" xfId="0" applyNumberFormat="1" applyFon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Protection="1"/>
    <xf numFmtId="0" fontId="1" fillId="0" borderId="0" xfId="0" applyFont="1" applyFill="1" applyAlignment="1" applyProtection="1">
      <alignment horizontal="left"/>
    </xf>
    <xf numFmtId="190" fontId="1" fillId="2" borderId="0" xfId="0" applyNumberFormat="1" applyFont="1" applyFill="1" applyBorder="1"/>
    <xf numFmtId="0" fontId="2" fillId="2" borderId="1" xfId="0" quotePrefix="1" applyFont="1" applyFill="1" applyBorder="1" applyAlignment="1" applyProtection="1">
      <alignment horizontal="center" vertical="top" wrapText="1"/>
    </xf>
    <xf numFmtId="0" fontId="2" fillId="0" borderId="7" xfId="0" applyFont="1" applyBorder="1" applyProtection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90" fontId="1" fillId="2" borderId="0" xfId="0" applyNumberFormat="1" applyFont="1" applyFill="1" applyBorder="1" applyAlignment="1" applyProtection="1">
      <alignment horizontal="left"/>
    </xf>
    <xf numFmtId="190" fontId="1" fillId="2" borderId="0" xfId="0" applyNumberFormat="1" applyFont="1" applyFill="1" applyBorder="1" applyAlignment="1" applyProtection="1">
      <alignment horizontal="right"/>
    </xf>
    <xf numFmtId="190" fontId="5" fillId="2" borderId="0" xfId="1" applyNumberFormat="1" applyFill="1" applyBorder="1" applyAlignment="1" applyProtection="1">
      <alignment horizontal="lef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top"/>
    </xf>
    <xf numFmtId="0" fontId="1" fillId="2" borderId="8" xfId="0" applyFont="1" applyFill="1" applyBorder="1" applyProtection="1"/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90" fontId="1" fillId="2" borderId="0" xfId="0" applyNumberFormat="1" applyFont="1" applyFill="1" applyBorder="1" applyProtection="1">
      <protection locked="0"/>
    </xf>
    <xf numFmtId="190" fontId="1" fillId="2" borderId="1" xfId="0" applyNumberFormat="1" applyFont="1" applyFill="1" applyBorder="1" applyProtection="1"/>
    <xf numFmtId="194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94" fontId="1" fillId="2" borderId="1" xfId="0" applyNumberFormat="1" applyFont="1" applyFill="1" applyBorder="1"/>
    <xf numFmtId="0" fontId="2" fillId="3" borderId="0" xfId="0" applyFont="1" applyFill="1" applyProtection="1"/>
    <xf numFmtId="0" fontId="2" fillId="5" borderId="1" xfId="0" quotePrefix="1" applyFont="1" applyFill="1" applyBorder="1" applyAlignment="1" applyProtection="1">
      <alignment horizontal="center" vertical="top" wrapText="1"/>
    </xf>
    <xf numFmtId="190" fontId="1" fillId="5" borderId="1" xfId="0" applyNumberFormat="1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16" fillId="2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90" fontId="10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10" fillId="2" borderId="0" xfId="0" applyFont="1" applyFill="1" applyAlignment="1" applyProtection="1"/>
    <xf numFmtId="0" fontId="20" fillId="0" borderId="0" xfId="0" applyFont="1" applyAlignment="1" applyProtection="1"/>
    <xf numFmtId="0" fontId="10" fillId="2" borderId="0" xfId="0" applyFont="1" applyFill="1" applyProtection="1"/>
    <xf numFmtId="0" fontId="10" fillId="2" borderId="0" xfId="0" applyFont="1" applyFill="1" applyBorder="1" applyAlignment="1" applyProtection="1"/>
    <xf numFmtId="190" fontId="2" fillId="2" borderId="0" xfId="0" applyNumberFormat="1" applyFont="1" applyFill="1" applyBorder="1" applyAlignment="1" applyProtection="1">
      <alignment horizontal="left"/>
    </xf>
    <xf numFmtId="0" fontId="5" fillId="2" borderId="0" xfId="1" applyFill="1" applyAlignment="1" applyProtection="1">
      <alignment horizontal="right" vertical="top" wrapText="1"/>
    </xf>
    <xf numFmtId="0" fontId="16" fillId="2" borderId="0" xfId="0" applyFont="1" applyFill="1" applyProtection="1"/>
    <xf numFmtId="190" fontId="1" fillId="4" borderId="9" xfId="0" applyNumberFormat="1" applyFont="1" applyFill="1" applyBorder="1" applyProtection="1"/>
    <xf numFmtId="190" fontId="1" fillId="4" borderId="10" xfId="0" applyNumberFormat="1" applyFont="1" applyFill="1" applyBorder="1" applyProtection="1"/>
    <xf numFmtId="190" fontId="1" fillId="4" borderId="8" xfId="0" applyNumberFormat="1" applyFont="1" applyFill="1" applyBorder="1" applyProtection="1"/>
    <xf numFmtId="0" fontId="2" fillId="2" borderId="0" xfId="0" applyFont="1" applyFill="1" applyBorder="1" applyProtection="1"/>
    <xf numFmtId="0" fontId="18" fillId="2" borderId="1" xfId="0" applyFont="1" applyFill="1" applyBorder="1" applyAlignment="1" applyProtection="1">
      <alignment horizontal="center"/>
    </xf>
    <xf numFmtId="190" fontId="1" fillId="4" borderId="1" xfId="0" applyNumberFormat="1" applyFont="1" applyFill="1" applyBorder="1" applyProtection="1"/>
    <xf numFmtId="16" fontId="1" fillId="2" borderId="0" xfId="0" applyNumberFormat="1" applyFont="1" applyFill="1" applyBorder="1" applyProtection="1"/>
    <xf numFmtId="0" fontId="16" fillId="2" borderId="1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Protection="1"/>
    <xf numFmtId="2" fontId="1" fillId="4" borderId="1" xfId="0" applyNumberFormat="1" applyFont="1" applyFill="1" applyBorder="1" applyProtection="1"/>
    <xf numFmtId="194" fontId="1" fillId="2" borderId="1" xfId="0" applyNumberFormat="1" applyFont="1" applyFill="1" applyBorder="1" applyProtection="1"/>
    <xf numFmtId="194" fontId="1" fillId="4" borderId="1" xfId="0" applyNumberFormat="1" applyFont="1" applyFill="1" applyBorder="1" applyProtection="1"/>
    <xf numFmtId="0" fontId="16" fillId="2" borderId="0" xfId="0" applyFont="1" applyFill="1" applyBorder="1" applyAlignment="1" applyProtection="1">
      <alignment horizontal="left"/>
    </xf>
    <xf numFmtId="0" fontId="20" fillId="2" borderId="0" xfId="0" applyFont="1" applyFill="1" applyProtection="1"/>
    <xf numFmtId="0" fontId="12" fillId="0" borderId="0" xfId="0" applyFont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21" fillId="2" borderId="0" xfId="1" applyFont="1" applyFill="1" applyAlignment="1" applyProtection="1"/>
    <xf numFmtId="0" fontId="10" fillId="2" borderId="0" xfId="1" applyFont="1" applyFill="1" applyAlignment="1" applyProtection="1">
      <alignment wrapText="1"/>
    </xf>
    <xf numFmtId="0" fontId="20" fillId="2" borderId="0" xfId="0" applyFont="1" applyFill="1" applyAlignment="1" applyProtection="1"/>
    <xf numFmtId="190" fontId="1" fillId="2" borderId="1" xfId="0" applyNumberFormat="1" applyFont="1" applyFill="1" applyBorder="1" applyAlignment="1">
      <alignment horizontal="right"/>
    </xf>
    <xf numFmtId="0" fontId="9" fillId="6" borderId="8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0" fontId="2" fillId="6" borderId="1" xfId="0" applyFont="1" applyFill="1" applyBorder="1" applyAlignment="1" applyProtection="1">
      <alignment horizontal="center" vertical="top" wrapText="1"/>
    </xf>
    <xf numFmtId="190" fontId="1" fillId="6" borderId="1" xfId="0" applyNumberFormat="1" applyFont="1" applyFill="1" applyBorder="1" applyAlignment="1" applyProtection="1">
      <alignment horizontal="left"/>
    </xf>
    <xf numFmtId="0" fontId="10" fillId="2" borderId="0" xfId="0" applyFont="1" applyFill="1" applyAlignment="1" applyProtection="1">
      <alignment vertical="top" wrapText="1"/>
    </xf>
    <xf numFmtId="0" fontId="12" fillId="0" borderId="0" xfId="0" applyFont="1" applyProtection="1"/>
    <xf numFmtId="0" fontId="10" fillId="2" borderId="0" xfId="0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90" fontId="1" fillId="4" borderId="9" xfId="0" applyNumberFormat="1" applyFont="1" applyFill="1" applyBorder="1" applyAlignment="1" applyProtection="1">
      <alignment horizontal="left"/>
      <protection locked="0"/>
    </xf>
    <xf numFmtId="190" fontId="1" fillId="4" borderId="10" xfId="0" applyNumberFormat="1" applyFont="1" applyFill="1" applyBorder="1" applyAlignment="1" applyProtection="1">
      <alignment horizontal="left"/>
      <protection locked="0"/>
    </xf>
    <xf numFmtId="190" fontId="1" fillId="4" borderId="8" xfId="0" applyNumberFormat="1" applyFont="1" applyFill="1" applyBorder="1" applyAlignment="1" applyProtection="1">
      <alignment horizontal="left"/>
      <protection locked="0"/>
    </xf>
    <xf numFmtId="0" fontId="14" fillId="5" borderId="9" xfId="0" applyFont="1" applyFill="1" applyBorder="1" applyAlignment="1" applyProtection="1">
      <alignment horizontal="center" vertical="top" wrapText="1"/>
    </xf>
    <xf numFmtId="0" fontId="15" fillId="5" borderId="10" xfId="0" applyFont="1" applyFill="1" applyBorder="1" applyAlignment="1">
      <alignment horizontal="center" vertical="top" wrapText="1"/>
    </xf>
    <xf numFmtId="0" fontId="15" fillId="5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6493475743917"/>
          <c:y val="4.4482547360821023E-2"/>
          <c:w val="0.63502117545740722"/>
          <c:h val="0.81755854287302088"/>
        </c:manualLayout>
      </c:layout>
      <c:lineChart>
        <c:grouping val="standard"/>
        <c:varyColors val="0"/>
        <c:ser>
          <c:idx val="0"/>
          <c:order val="0"/>
          <c:tx>
            <c:strRef>
              <c:f>'Creep Calculation'!$D$11</c:f>
              <c:strCache>
                <c:ptCount val="1"/>
                <c:pt idx="0">
                  <c:v>1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Calculation'!$F$11:$K$11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A-4B68-811E-3708F4814E46}"/>
            </c:ext>
          </c:extLst>
        </c:ser>
        <c:ser>
          <c:idx val="1"/>
          <c:order val="1"/>
          <c:tx>
            <c:strRef>
              <c:f>'Creep Calculation'!$D$12</c:f>
              <c:strCache>
                <c:ptCount val="1"/>
                <c:pt idx="0">
                  <c:v>2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Calculation'!$F$12:$K$12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A-4B68-811E-3708F4814E46}"/>
            </c:ext>
          </c:extLst>
        </c:ser>
        <c:ser>
          <c:idx val="2"/>
          <c:order val="2"/>
          <c:tx>
            <c:strRef>
              <c:f>'Creep Calculation'!$D$13</c:f>
              <c:strCache>
                <c:ptCount val="1"/>
                <c:pt idx="0">
                  <c:v>3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Calculation'!$F$13:$K$13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EA-4B68-811E-3708F4814E46}"/>
            </c:ext>
          </c:extLst>
        </c:ser>
        <c:ser>
          <c:idx val="3"/>
          <c:order val="3"/>
          <c:tx>
            <c:strRef>
              <c:f>'Creep Calculation'!$D$14</c:f>
              <c:strCache>
                <c:ptCount val="1"/>
                <c:pt idx="0">
                  <c:v>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CC99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Calculation'!$F$14:$K$14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EA-4B68-811E-3708F4814E46}"/>
            </c:ext>
          </c:extLst>
        </c:ser>
        <c:ser>
          <c:idx val="4"/>
          <c:order val="4"/>
          <c:tx>
            <c:strRef>
              <c:f>'Creep Calculation'!$D$15</c:f>
              <c:strCache>
                <c:ptCount val="1"/>
                <c:pt idx="0">
                  <c:v>5</c:v>
                </c:pt>
              </c:strCache>
            </c:strRef>
          </c:tx>
          <c:spPr>
            <a:ln w="25400">
              <a:solidFill>
                <a:srgbClr val="FFCC99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CC99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Calculation'!$F$15:$K$15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EA-4B68-811E-3708F4814E46}"/>
            </c:ext>
          </c:extLst>
        </c:ser>
        <c:ser>
          <c:idx val="5"/>
          <c:order val="5"/>
          <c:tx>
            <c:strRef>
              <c:f>'Creep Calculation'!$D$16</c:f>
              <c:strCache>
                <c:ptCount val="1"/>
                <c:pt idx="0">
                  <c:v>6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Calculation'!$F$16:$K$16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7EA-4B68-811E-3708F4814E46}"/>
            </c:ext>
          </c:extLst>
        </c:ser>
        <c:ser>
          <c:idx val="6"/>
          <c:order val="6"/>
          <c:tx>
            <c:strRef>
              <c:f>'Creep Calculation'!$D$17</c:f>
              <c:strCache>
                <c:ptCount val="1"/>
                <c:pt idx="0">
                  <c:v>7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CC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Calculation'!$F$17:$K$17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7EA-4B68-811E-3708F4814E46}"/>
            </c:ext>
          </c:extLst>
        </c:ser>
        <c:ser>
          <c:idx val="7"/>
          <c:order val="7"/>
          <c:tx>
            <c:strRef>
              <c:f>'Creep Calculation'!$D$18</c:f>
              <c:strCache>
                <c:ptCount val="1"/>
                <c:pt idx="0">
                  <c:v>8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Calculation'!$F$18:$K$18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7EA-4B68-811E-3708F4814E46}"/>
            </c:ext>
          </c:extLst>
        </c:ser>
        <c:ser>
          <c:idx val="8"/>
          <c:order val="8"/>
          <c:tx>
            <c:strRef>
              <c:f>'Creep Calculation'!$D$19</c:f>
              <c:strCache>
                <c:ptCount val="1"/>
                <c:pt idx="0">
                  <c:v>9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CC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Calculation'!$F$19:$K$19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7EA-4B68-811E-3708F4814E46}"/>
            </c:ext>
          </c:extLst>
        </c:ser>
        <c:ser>
          <c:idx val="9"/>
          <c:order val="9"/>
          <c:tx>
            <c:strRef>
              <c:f>'Creep Calculation'!$D$20</c:f>
              <c:strCache>
                <c:ptCount val="1"/>
                <c:pt idx="0">
                  <c:v>10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Calculation'!$F$20:$K$20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7EA-4B68-811E-3708F4814E46}"/>
            </c:ext>
          </c:extLst>
        </c:ser>
        <c:ser>
          <c:idx val="10"/>
          <c:order val="10"/>
          <c:tx>
            <c:strRef>
              <c:f>'Creep Calculation'!$D$21</c:f>
              <c:strCache>
                <c:ptCount val="1"/>
                <c:pt idx="0">
                  <c:v>11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CCFFCC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Calculation'!$F$21:$K$21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7EA-4B68-811E-3708F4814E46}"/>
            </c:ext>
          </c:extLst>
        </c:ser>
        <c:ser>
          <c:idx val="11"/>
          <c:order val="11"/>
          <c:tx>
            <c:strRef>
              <c:f>'Creep Calculation'!$D$22</c:f>
              <c:strCache>
                <c:ptCount val="1"/>
                <c:pt idx="0">
                  <c:v>12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808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Calculation'!$F$22:$K$22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7EA-4B68-811E-3708F4814E46}"/>
            </c:ext>
          </c:extLst>
        </c:ser>
        <c:ser>
          <c:idx val="12"/>
          <c:order val="12"/>
          <c:tx>
            <c:strRef>
              <c:f>'Creep Calculation'!$D$23</c:f>
              <c:strCache>
                <c:ptCount val="1"/>
                <c:pt idx="0">
                  <c:v>13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CC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Calculation'!$F$23:$K$23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7EA-4B68-811E-3708F4814E46}"/>
            </c:ext>
          </c:extLst>
        </c:ser>
        <c:ser>
          <c:idx val="13"/>
          <c:order val="13"/>
          <c:tx>
            <c:strRef>
              <c:f>'Creep Calculation'!$D$24</c:f>
              <c:strCache>
                <c:ptCount val="1"/>
                <c:pt idx="0">
                  <c:v>14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99CC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Calculation'!$F$24:$K$24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7EA-4B68-811E-3708F4814E46}"/>
            </c:ext>
          </c:extLst>
        </c:ser>
        <c:ser>
          <c:idx val="14"/>
          <c:order val="14"/>
          <c:tx>
            <c:strRef>
              <c:f>'Creep Calculation'!$D$25</c:f>
              <c:strCache>
                <c:ptCount val="1"/>
                <c:pt idx="0">
                  <c:v>15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CC99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Calculation'!$F$25:$K$25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7EA-4B68-811E-3708F4814E46}"/>
            </c:ext>
          </c:extLst>
        </c:ser>
        <c:ser>
          <c:idx val="15"/>
          <c:order val="15"/>
          <c:tx>
            <c:strRef>
              <c:f>'Creep Calculation'!$D$26</c:f>
              <c:strCache>
                <c:ptCount val="1"/>
                <c:pt idx="0">
                  <c:v>16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99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Calculation'!$F$26:$K$26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7EA-4B68-811E-3708F4814E46}"/>
            </c:ext>
          </c:extLst>
        </c:ser>
        <c:ser>
          <c:idx val="16"/>
          <c:order val="16"/>
          <c:tx>
            <c:strRef>
              <c:f>'Creep Calculation'!$D$27</c:f>
              <c:strCache>
                <c:ptCount val="1"/>
                <c:pt idx="0">
                  <c:v>17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80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Calculation'!$F$27:$K$27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7EA-4B68-811E-3708F4814E46}"/>
            </c:ext>
          </c:extLst>
        </c:ser>
        <c:ser>
          <c:idx val="17"/>
          <c:order val="17"/>
          <c:tx>
            <c:strRef>
              <c:f>'Creep Calculation'!$D$28</c:f>
              <c:strCache>
                <c:ptCount val="1"/>
                <c:pt idx="0">
                  <c:v>18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CCCC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Calculation'!$F$28:$K$28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7EA-4B68-811E-3708F4814E46}"/>
            </c:ext>
          </c:extLst>
        </c:ser>
        <c:ser>
          <c:idx val="18"/>
          <c:order val="18"/>
          <c:tx>
            <c:strRef>
              <c:f>'Creep Calculation'!$D$29</c:f>
              <c:strCache>
                <c:ptCount val="1"/>
                <c:pt idx="0">
                  <c:v>19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CC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Calculation'!$F$29:$K$29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7EA-4B68-811E-3708F4814E46}"/>
            </c:ext>
          </c:extLst>
        </c:ser>
        <c:ser>
          <c:idx val="19"/>
          <c:order val="19"/>
          <c:tx>
            <c:strRef>
              <c:f>'Creep Calculation'!$D$30</c:f>
              <c:strCache>
                <c:ptCount val="1"/>
                <c:pt idx="0">
                  <c:v>20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Calculation'!$F$30:$K$30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F7EA-4B68-811E-3708F4814E46}"/>
            </c:ext>
          </c:extLst>
        </c:ser>
        <c:ser>
          <c:idx val="20"/>
          <c:order val="20"/>
          <c:tx>
            <c:strRef>
              <c:f>'Creep Calculation'!$D$31</c:f>
              <c:strCache>
                <c:ptCount val="1"/>
                <c:pt idx="0">
                  <c:v>21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Calculation'!$F$31:$K$31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F7EA-4B68-811E-3708F4814E46}"/>
            </c:ext>
          </c:extLst>
        </c:ser>
        <c:ser>
          <c:idx val="21"/>
          <c:order val="21"/>
          <c:tx>
            <c:strRef>
              <c:f>'Creep Calculation'!$D$32</c:f>
              <c:strCache>
                <c:ptCount val="1"/>
                <c:pt idx="0">
                  <c:v>22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Calculation'!$F$32:$K$32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F7EA-4B68-811E-3708F4814E46}"/>
            </c:ext>
          </c:extLst>
        </c:ser>
        <c:ser>
          <c:idx val="22"/>
          <c:order val="22"/>
          <c:tx>
            <c:strRef>
              <c:f>'Creep Calculation'!$D$33</c:f>
              <c:strCache>
                <c:ptCount val="1"/>
                <c:pt idx="0">
                  <c:v>23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Calculation'!$F$33:$K$33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F7EA-4B68-811E-3708F4814E46}"/>
            </c:ext>
          </c:extLst>
        </c:ser>
        <c:ser>
          <c:idx val="23"/>
          <c:order val="23"/>
          <c:tx>
            <c:strRef>
              <c:f>'Creep Calculation'!$D$34</c:f>
              <c:strCache>
                <c:ptCount val="1"/>
                <c:pt idx="0">
                  <c:v>24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Calculation'!$F$34:$K$34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F7EA-4B68-811E-3708F4814E46}"/>
            </c:ext>
          </c:extLst>
        </c:ser>
        <c:ser>
          <c:idx val="24"/>
          <c:order val="24"/>
          <c:tx>
            <c:strRef>
              <c:f>'Creep Calculation'!$D$35</c:f>
              <c:strCache>
                <c:ptCount val="1"/>
                <c:pt idx="0">
                  <c:v>25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Calculation'!$F$35:$K$35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7EA-4B68-811E-3708F4814E46}"/>
            </c:ext>
          </c:extLst>
        </c:ser>
        <c:ser>
          <c:idx val="25"/>
          <c:order val="25"/>
          <c:tx>
            <c:strRef>
              <c:f>'Creep Calculation'!$D$36</c:f>
              <c:strCache>
                <c:ptCount val="1"/>
                <c:pt idx="0">
                  <c:v>26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Calculation'!$F$36:$K$36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F7EA-4B68-811E-3708F4814E46}"/>
            </c:ext>
          </c:extLst>
        </c:ser>
        <c:ser>
          <c:idx val="26"/>
          <c:order val="26"/>
          <c:tx>
            <c:strRef>
              <c:f>'Creep Calculation'!$D$37</c:f>
              <c:strCache>
                <c:ptCount val="1"/>
                <c:pt idx="0">
                  <c:v>27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Calculation'!$F$37:$K$37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F7EA-4B68-811E-3708F4814E46}"/>
            </c:ext>
          </c:extLst>
        </c:ser>
        <c:ser>
          <c:idx val="27"/>
          <c:order val="27"/>
          <c:tx>
            <c:strRef>
              <c:f>'Creep Calculation'!$D$38</c:f>
              <c:strCache>
                <c:ptCount val="1"/>
                <c:pt idx="0">
                  <c:v>28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Calculation'!$F$38:$K$38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7EA-4B68-811E-3708F4814E46}"/>
            </c:ext>
          </c:extLst>
        </c:ser>
        <c:ser>
          <c:idx val="28"/>
          <c:order val="28"/>
          <c:tx>
            <c:strRef>
              <c:f>'Creep Calculation'!$D$39</c:f>
              <c:strCache>
                <c:ptCount val="1"/>
                <c:pt idx="0">
                  <c:v>29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Calculation'!$F$39:$K$39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F7EA-4B68-811E-3708F4814E46}"/>
            </c:ext>
          </c:extLst>
        </c:ser>
        <c:ser>
          <c:idx val="29"/>
          <c:order val="29"/>
          <c:tx>
            <c:strRef>
              <c:f>'Creep Calculation'!$D$40</c:f>
              <c:strCache>
                <c:ptCount val="1"/>
                <c:pt idx="0">
                  <c:v>30</c:v>
                </c:pt>
              </c:strCache>
            </c:strRef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Calculation'!$F$40:$K$40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F7EA-4B68-811E-3708F4814E46}"/>
            </c:ext>
          </c:extLst>
        </c:ser>
        <c:ser>
          <c:idx val="30"/>
          <c:order val="30"/>
          <c:tx>
            <c:strRef>
              <c:f>'Creep Calculation'!$D$41</c:f>
              <c:strCache>
                <c:ptCount val="1"/>
                <c:pt idx="0">
                  <c:v>31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Calculation'!$F$41:$K$41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F7EA-4B68-811E-3708F4814E46}"/>
            </c:ext>
          </c:extLst>
        </c:ser>
        <c:ser>
          <c:idx val="31"/>
          <c:order val="31"/>
          <c:tx>
            <c:strRef>
              <c:f>'Creep Calculation'!$D$42</c:f>
              <c:strCache>
                <c:ptCount val="1"/>
                <c:pt idx="0">
                  <c:v>32</c:v>
                </c:pt>
              </c:strCache>
            </c:strRef>
          </c:tx>
          <c:spPr>
            <a:ln w="12700">
              <a:solidFill>
                <a:srgbClr val="CCFF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CCFF99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Calculation'!$F$42:$K$42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F7EA-4B68-811E-3708F4814E46}"/>
            </c:ext>
          </c:extLst>
        </c:ser>
        <c:ser>
          <c:idx val="32"/>
          <c:order val="32"/>
          <c:tx>
            <c:strRef>
              <c:f>'Creep Calculation'!$D$43</c:f>
              <c:strCache>
                <c:ptCount val="1"/>
                <c:pt idx="0">
                  <c:v>33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Calculation'!$F$43:$K$43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F7EA-4B68-811E-3708F4814E46}"/>
            </c:ext>
          </c:extLst>
        </c:ser>
        <c:ser>
          <c:idx val="33"/>
          <c:order val="33"/>
          <c:tx>
            <c:strRef>
              <c:f>'Creep Calculation'!$D$44</c:f>
              <c:strCache>
                <c:ptCount val="1"/>
                <c:pt idx="0">
                  <c:v>34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Calculation'!$F$44:$K$44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F7EA-4B68-811E-3708F4814E46}"/>
            </c:ext>
          </c:extLst>
        </c:ser>
        <c:ser>
          <c:idx val="34"/>
          <c:order val="34"/>
          <c:tx>
            <c:strRef>
              <c:f>'Creep Calculation'!$D$45</c:f>
              <c:strCache>
                <c:ptCount val="1"/>
                <c:pt idx="0">
                  <c:v>35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Calculation'!$F$45:$K$45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F7EA-4B68-811E-3708F4814E46}"/>
            </c:ext>
          </c:extLst>
        </c:ser>
        <c:ser>
          <c:idx val="35"/>
          <c:order val="35"/>
          <c:tx>
            <c:strRef>
              <c:f>'Creep Calculation'!$D$46</c:f>
              <c:strCache>
                <c:ptCount val="1"/>
                <c:pt idx="0">
                  <c:v>36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Calculation'!$F$46:$K$46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F7EA-4B68-811E-3708F4814E46}"/>
            </c:ext>
          </c:extLst>
        </c:ser>
        <c:ser>
          <c:idx val="36"/>
          <c:order val="36"/>
          <c:tx>
            <c:strRef>
              <c:f>'Creep Calculation'!$D$47</c:f>
              <c:strCache>
                <c:ptCount val="1"/>
                <c:pt idx="0">
                  <c:v>37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Calculation'!$F$47:$K$47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F7EA-4B68-811E-3708F4814E46}"/>
            </c:ext>
          </c:extLst>
        </c:ser>
        <c:ser>
          <c:idx val="37"/>
          <c:order val="37"/>
          <c:tx>
            <c:strRef>
              <c:f>'Creep Calculation'!$D$48</c:f>
              <c:strCache>
                <c:ptCount val="1"/>
                <c:pt idx="0">
                  <c:v>38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Calculation'!$F$48:$K$48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F7EA-4B68-811E-3708F4814E46}"/>
            </c:ext>
          </c:extLst>
        </c:ser>
        <c:ser>
          <c:idx val="38"/>
          <c:order val="38"/>
          <c:tx>
            <c:strRef>
              <c:f>'Creep Calculation'!$D$49</c:f>
              <c:strCache>
                <c:ptCount val="1"/>
                <c:pt idx="0">
                  <c:v>39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Calculation'!$F$49:$K$49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F7EA-4B68-811E-3708F4814E46}"/>
            </c:ext>
          </c:extLst>
        </c:ser>
        <c:ser>
          <c:idx val="39"/>
          <c:order val="39"/>
          <c:tx>
            <c:strRef>
              <c:f>'Creep Calculation'!$D$50</c:f>
              <c:strCache>
                <c:ptCount val="1"/>
                <c:pt idx="0">
                  <c:v>40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Calculation'!$F$50:$K$50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F7EA-4B68-811E-3708F4814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023912"/>
        <c:axId val="1"/>
      </c:lineChart>
      <c:catAx>
        <c:axId val="5500239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333333"/>
                    </a:solidFill>
                    <a:latin typeface="Gill Sans MT"/>
                    <a:ea typeface="Gill Sans MT"/>
                    <a:cs typeface="Gill Sans MT"/>
                  </a:defRPr>
                </a:pPr>
                <a:r>
                  <a:rPr lang="en-IE"/>
                  <a:t>Incubation time (min)</a:t>
                </a:r>
              </a:p>
            </c:rich>
          </c:tx>
          <c:layout>
            <c:manualLayout>
              <c:xMode val="edge"/>
              <c:yMode val="edge"/>
              <c:x val="0.38756297539310319"/>
              <c:y val="0.917260826267684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333333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E" sz="1175" b="1" i="0" u="none" strike="noStrike" baseline="0">
                    <a:solidFill>
                      <a:srgbClr val="333333"/>
                    </a:solidFill>
                    <a:latin typeface="Gill Sans MT"/>
                  </a:rPr>
                  <a:t>A</a:t>
                </a:r>
                <a:r>
                  <a:rPr lang="en-IE" sz="1175" b="1" i="0" u="none" strike="noStrike" baseline="-25000">
                    <a:solidFill>
                      <a:srgbClr val="333333"/>
                    </a:solidFill>
                    <a:latin typeface="Gill Sans MT"/>
                  </a:rPr>
                  <a:t>2</a:t>
                </a:r>
                <a:r>
                  <a:rPr lang="en-IE" sz="1175" b="1" i="0" u="none" strike="noStrike" baseline="0">
                    <a:solidFill>
                      <a:srgbClr val="333333"/>
                    </a:solidFill>
                    <a:latin typeface="Gill Sans MT"/>
                  </a:rPr>
                  <a:t> Readings</a:t>
                </a:r>
              </a:p>
            </c:rich>
          </c:tx>
          <c:layout>
            <c:manualLayout>
              <c:xMode val="edge"/>
              <c:yMode val="edge"/>
              <c:x val="4.1849604864965646E-2"/>
              <c:y val="0.3758009281097927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333333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550023912"/>
        <c:crosses val="autoZero"/>
        <c:crossBetween val="midCat"/>
      </c:valAx>
      <c:spPr>
        <a:solidFill>
          <a:srgbClr val="FFFFFF"/>
        </a:solidFill>
        <a:ln w="12700">
          <a:solidFill>
            <a:srgbClr val="33333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20100970985182"/>
          <c:y val="5.3685869911422365E-2"/>
          <c:w val="0.11099216423083724"/>
          <c:h val="0.858973273502102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333333"/>
              </a:solidFill>
              <a:latin typeface="Gill Sans MT"/>
              <a:ea typeface="Gill Sans MT"/>
              <a:cs typeface="Gill Sans MT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0" i="0" u="none" strike="noStrike" baseline="0">
          <a:solidFill>
            <a:srgbClr val="333333"/>
          </a:solidFill>
          <a:latin typeface="Gill Sans MT"/>
          <a:ea typeface="Gill Sans MT"/>
          <a:cs typeface="Gill Sans MT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'Creep Calculation'!A1"/><Relationship Id="rId5" Type="http://schemas.openxmlformats.org/officeDocument/2006/relationships/image" Target="../media/image1.png"/><Relationship Id="rId4" Type="http://schemas.openxmlformats.org/officeDocument/2006/relationships/hyperlink" Target="#Instruction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Creep Calculation'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5" Type="http://schemas.openxmlformats.org/officeDocument/2006/relationships/image" Target="../media/image2.png"/><Relationship Id="rId4" Type="http://schemas.openxmlformats.org/officeDocument/2006/relationships/hyperlink" Target="#MegaCalc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hyperlink" Target="#'Creep Calculation'!A1"/><Relationship Id="rId4" Type="http://schemas.openxmlformats.org/officeDocument/2006/relationships/hyperlink" Target="#MegaCalc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542925</xdr:colOff>
      <xdr:row>38</xdr:row>
      <xdr:rowOff>19050</xdr:rowOff>
    </xdr:from>
    <xdr:to>
      <xdr:col>11</xdr:col>
      <xdr:colOff>542925</xdr:colOff>
      <xdr:row>38</xdr:row>
      <xdr:rowOff>314325</xdr:rowOff>
    </xdr:to>
    <xdr:sp macro="" textlink="">
      <xdr:nvSpPr>
        <xdr:cNvPr id="6455" name="Line 21">
          <a:extLst>
            <a:ext uri="{FF2B5EF4-FFF2-40B4-BE49-F238E27FC236}">
              <a16:creationId xmlns:a16="http://schemas.microsoft.com/office/drawing/2014/main" id="{67B1BE79-E9F4-4E71-8738-911C273D084C}"/>
            </a:ext>
          </a:extLst>
        </xdr:cNvPr>
        <xdr:cNvSpPr>
          <a:spLocks noChangeShapeType="1"/>
        </xdr:cNvSpPr>
      </xdr:nvSpPr>
      <xdr:spPr bwMode="auto">
        <a:xfrm>
          <a:off x="6134100" y="10620375"/>
          <a:ext cx="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628650</xdr:colOff>
      <xdr:row>23</xdr:row>
      <xdr:rowOff>152400</xdr:rowOff>
    </xdr:from>
    <xdr:to>
      <xdr:col>8</xdr:col>
      <xdr:colOff>114300</xdr:colOff>
      <xdr:row>27</xdr:row>
      <xdr:rowOff>57150</xdr:rowOff>
    </xdr:to>
    <xdr:sp macro="" textlink="">
      <xdr:nvSpPr>
        <xdr:cNvPr id="6457" name="Line 67">
          <a:extLst>
            <a:ext uri="{FF2B5EF4-FFF2-40B4-BE49-F238E27FC236}">
              <a16:creationId xmlns:a16="http://schemas.microsoft.com/office/drawing/2014/main" id="{C21F6056-57D5-43CF-BE59-60D27896ADE3}"/>
            </a:ext>
          </a:extLst>
        </xdr:cNvPr>
        <xdr:cNvSpPr>
          <a:spLocks noChangeShapeType="1"/>
        </xdr:cNvSpPr>
      </xdr:nvSpPr>
      <xdr:spPr bwMode="auto">
        <a:xfrm flipH="1" flipV="1">
          <a:off x="4476750" y="7172325"/>
          <a:ext cx="228600" cy="666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457200</xdr:colOff>
      <xdr:row>12</xdr:row>
      <xdr:rowOff>247650</xdr:rowOff>
    </xdr:from>
    <xdr:to>
      <xdr:col>3</xdr:col>
      <xdr:colOff>457200</xdr:colOff>
      <xdr:row>13</xdr:row>
      <xdr:rowOff>38100</xdr:rowOff>
    </xdr:to>
    <xdr:sp macro="" textlink="">
      <xdr:nvSpPr>
        <xdr:cNvPr id="6458" name="Line 10">
          <a:extLst>
            <a:ext uri="{FF2B5EF4-FFF2-40B4-BE49-F238E27FC236}">
              <a16:creationId xmlns:a16="http://schemas.microsoft.com/office/drawing/2014/main" id="{6AD33C69-FF40-4BE6-9321-FEBC187F48E0}"/>
            </a:ext>
          </a:extLst>
        </xdr:cNvPr>
        <xdr:cNvSpPr>
          <a:spLocks noChangeShapeType="1"/>
        </xdr:cNvSpPr>
      </xdr:nvSpPr>
      <xdr:spPr bwMode="auto">
        <a:xfrm>
          <a:off x="1524000" y="4171950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11</xdr:row>
      <xdr:rowOff>104775</xdr:rowOff>
    </xdr:from>
    <xdr:to>
      <xdr:col>6</xdr:col>
      <xdr:colOff>142875</xdr:colOff>
      <xdr:row>12</xdr:row>
      <xdr:rowOff>247901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16846056-8FB5-424E-A947-B2BE2499D970}"/>
            </a:ext>
          </a:extLst>
        </xdr:cNvPr>
        <xdr:cNvSpPr>
          <a:spLocks noChangeArrowheads="1"/>
        </xdr:cNvSpPr>
      </xdr:nvSpPr>
      <xdr:spPr bwMode="auto">
        <a:xfrm>
          <a:off x="609600" y="3752850"/>
          <a:ext cx="26955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5</xdr:col>
      <xdr:colOff>333375</xdr:colOff>
      <xdr:row>17</xdr:row>
      <xdr:rowOff>85725</xdr:rowOff>
    </xdr:from>
    <xdr:to>
      <xdr:col>8</xdr:col>
      <xdr:colOff>409575</xdr:colOff>
      <xdr:row>21</xdr:row>
      <xdr:rowOff>104775</xdr:rowOff>
    </xdr:to>
    <xdr:sp macro="" textlink="">
      <xdr:nvSpPr>
        <xdr:cNvPr id="6460" name="Line 12">
          <a:extLst>
            <a:ext uri="{FF2B5EF4-FFF2-40B4-BE49-F238E27FC236}">
              <a16:creationId xmlns:a16="http://schemas.microsoft.com/office/drawing/2014/main" id="{D71683C7-CCEE-428E-9A6E-074C7D15A17A}"/>
            </a:ext>
          </a:extLst>
        </xdr:cNvPr>
        <xdr:cNvSpPr>
          <a:spLocks noChangeShapeType="1"/>
        </xdr:cNvSpPr>
      </xdr:nvSpPr>
      <xdr:spPr bwMode="auto">
        <a:xfrm flipH="1">
          <a:off x="3048000" y="5524500"/>
          <a:ext cx="1952625" cy="1219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457200</xdr:colOff>
      <xdr:row>12</xdr:row>
      <xdr:rowOff>552450</xdr:rowOff>
    </xdr:from>
    <xdr:to>
      <xdr:col>8</xdr:col>
      <xdr:colOff>19050</xdr:colOff>
      <xdr:row>16</xdr:row>
      <xdr:rowOff>152400</xdr:rowOff>
    </xdr:to>
    <xdr:sp macro="" textlink="">
      <xdr:nvSpPr>
        <xdr:cNvPr id="6461" name="Line 14">
          <a:extLst>
            <a:ext uri="{FF2B5EF4-FFF2-40B4-BE49-F238E27FC236}">
              <a16:creationId xmlns:a16="http://schemas.microsoft.com/office/drawing/2014/main" id="{CABF6970-6D7A-47C8-92CA-44067FA8EBDF}"/>
            </a:ext>
          </a:extLst>
        </xdr:cNvPr>
        <xdr:cNvSpPr>
          <a:spLocks noChangeShapeType="1"/>
        </xdr:cNvSpPr>
      </xdr:nvSpPr>
      <xdr:spPr bwMode="auto">
        <a:xfrm flipH="1">
          <a:off x="3162300" y="4476750"/>
          <a:ext cx="1447800" cy="923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352425</xdr:colOff>
      <xdr:row>15</xdr:row>
      <xdr:rowOff>228600</xdr:rowOff>
    </xdr:from>
    <xdr:to>
      <xdr:col>15</xdr:col>
      <xdr:colOff>276225</xdr:colOff>
      <xdr:row>17</xdr:row>
      <xdr:rowOff>104852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FD0334CF-B418-4140-895F-C5A1F038706E}"/>
            </a:ext>
          </a:extLst>
        </xdr:cNvPr>
        <xdr:cNvSpPr>
          <a:spLocks noChangeArrowheads="1"/>
        </xdr:cNvSpPr>
      </xdr:nvSpPr>
      <xdr:spPr bwMode="auto">
        <a:xfrm>
          <a:off x="4200525" y="5105400"/>
          <a:ext cx="4352925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  <a:endParaRPr lang="en-IE"/>
        </a:p>
      </xdr:txBody>
    </xdr:sp>
    <xdr:clientData/>
  </xdr:twoCellAnchor>
  <xdr:twoCellAnchor>
    <xdr:from>
      <xdr:col>14</xdr:col>
      <xdr:colOff>19050</xdr:colOff>
      <xdr:row>25</xdr:row>
      <xdr:rowOff>57150</xdr:rowOff>
    </xdr:from>
    <xdr:to>
      <xdr:col>14</xdr:col>
      <xdr:colOff>19050</xdr:colOff>
      <xdr:row>30</xdr:row>
      <xdr:rowOff>9569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7F4DEA30-A316-45A5-8F9E-A1C4016A110A}"/>
            </a:ext>
          </a:extLst>
        </xdr:cNvPr>
        <xdr:cNvSpPr>
          <a:spLocks noChangeArrowheads="1"/>
        </xdr:cNvSpPr>
      </xdr:nvSpPr>
      <xdr:spPr bwMode="auto">
        <a:xfrm>
          <a:off x="7562850" y="7029450"/>
          <a:ext cx="0" cy="771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IE"/>
        </a:p>
      </xdr:txBody>
    </xdr:sp>
    <xdr:clientData/>
  </xdr:twoCellAnchor>
  <xdr:twoCellAnchor>
    <xdr:from>
      <xdr:col>14</xdr:col>
      <xdr:colOff>19050</xdr:colOff>
      <xdr:row>17</xdr:row>
      <xdr:rowOff>133350</xdr:rowOff>
    </xdr:from>
    <xdr:to>
      <xdr:col>14</xdr:col>
      <xdr:colOff>19050</xdr:colOff>
      <xdr:row>24</xdr:row>
      <xdr:rowOff>38104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DB92AC04-87BB-4A88-BEC0-349D98FFF383}"/>
            </a:ext>
          </a:extLst>
        </xdr:cNvPr>
        <xdr:cNvSpPr>
          <a:spLocks noChangeArrowheads="1"/>
        </xdr:cNvSpPr>
      </xdr:nvSpPr>
      <xdr:spPr bwMode="auto">
        <a:xfrm>
          <a:off x="7562850" y="5400675"/>
          <a:ext cx="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3</xdr:col>
      <xdr:colOff>314325</xdr:colOff>
      <xdr:row>35</xdr:row>
      <xdr:rowOff>180975</xdr:rowOff>
    </xdr:from>
    <xdr:to>
      <xdr:col>15</xdr:col>
      <xdr:colOff>323850</xdr:colOff>
      <xdr:row>38</xdr:row>
      <xdr:rowOff>95169</xdr:rowOff>
    </xdr:to>
    <xdr:sp macro="" textlink="">
      <xdr:nvSpPr>
        <xdr:cNvPr id="6164" name="Rectangle 20">
          <a:extLst>
            <a:ext uri="{FF2B5EF4-FFF2-40B4-BE49-F238E27FC236}">
              <a16:creationId xmlns:a16="http://schemas.microsoft.com/office/drawing/2014/main" id="{B8AA834C-9D88-406F-AE1D-F792D60A5512}"/>
            </a:ext>
          </a:extLst>
        </xdr:cNvPr>
        <xdr:cNvSpPr>
          <a:spLocks noChangeArrowheads="1"/>
        </xdr:cNvSpPr>
      </xdr:nvSpPr>
      <xdr:spPr bwMode="auto">
        <a:xfrm>
          <a:off x="1381125" y="8753475"/>
          <a:ext cx="7219950" cy="1181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7.  Do creep calculation (optional)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there is a “creep reaction” after the initial rapid reaction (A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2; 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absorbance read at 6 minutes), then measure additional absorbance values at 8 and 10 min. Enter these values into the “creep reaction” calculation.  The program will automatically extrapolate to time zero and calculate the correct concentration of acetaldehyde.</a:t>
          </a:r>
          <a:endParaRPr lang="en-IE"/>
        </a:p>
      </xdr:txBody>
    </xdr:sp>
    <xdr:clientData/>
  </xdr:twoCellAnchor>
  <xdr:twoCellAnchor>
    <xdr:from>
      <xdr:col>14</xdr:col>
      <xdr:colOff>19050</xdr:colOff>
      <xdr:row>6</xdr:row>
      <xdr:rowOff>323850</xdr:rowOff>
    </xdr:from>
    <xdr:to>
      <xdr:col>15</xdr:col>
      <xdr:colOff>542925</xdr:colOff>
      <xdr:row>6</xdr:row>
      <xdr:rowOff>533400</xdr:rowOff>
    </xdr:to>
    <xdr:sp macro="" textlink="">
      <xdr:nvSpPr>
        <xdr:cNvPr id="6180" name="Text Box 3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823039-9325-4699-81D0-7E4BD9069D2C}"/>
            </a:ext>
          </a:extLst>
        </xdr:cNvPr>
        <xdr:cNvSpPr txBox="1">
          <a:spLocks noChangeArrowheads="1"/>
        </xdr:cNvSpPr>
      </xdr:nvSpPr>
      <xdr:spPr bwMode="auto">
        <a:xfrm>
          <a:off x="7562850" y="1676400"/>
          <a:ext cx="11620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Creep Calculation</a:t>
          </a:r>
          <a:endParaRPr lang="en-IE"/>
        </a:p>
      </xdr:txBody>
    </xdr:sp>
    <xdr:clientData fPrintsWithSheet="0"/>
  </xdr:twoCellAnchor>
  <xdr:twoCellAnchor>
    <xdr:from>
      <xdr:col>14</xdr:col>
      <xdr:colOff>19050</xdr:colOff>
      <xdr:row>7</xdr:row>
      <xdr:rowOff>57150</xdr:rowOff>
    </xdr:from>
    <xdr:to>
      <xdr:col>14</xdr:col>
      <xdr:colOff>19050</xdr:colOff>
      <xdr:row>7</xdr:row>
      <xdr:rowOff>276225</xdr:rowOff>
    </xdr:to>
    <xdr:sp macro="" textlink="">
      <xdr:nvSpPr>
        <xdr:cNvPr id="6181" name="Text Box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0156D5-03AA-40AD-8A3D-8C2B30BE9B6A}"/>
            </a:ext>
          </a:extLst>
        </xdr:cNvPr>
        <xdr:cNvSpPr txBox="1">
          <a:spLocks noChangeArrowheads="1"/>
        </xdr:cNvSpPr>
      </xdr:nvSpPr>
      <xdr:spPr bwMode="auto">
        <a:xfrm>
          <a:off x="7562850" y="1952625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14</xdr:col>
      <xdr:colOff>19050</xdr:colOff>
      <xdr:row>7</xdr:row>
      <xdr:rowOff>95250</xdr:rowOff>
    </xdr:from>
    <xdr:to>
      <xdr:col>14</xdr:col>
      <xdr:colOff>19050</xdr:colOff>
      <xdr:row>7</xdr:row>
      <xdr:rowOff>95250</xdr:rowOff>
    </xdr:to>
    <xdr:sp macro="" textlink="">
      <xdr:nvSpPr>
        <xdr:cNvPr id="6468" name="Line 38">
          <a:extLst>
            <a:ext uri="{FF2B5EF4-FFF2-40B4-BE49-F238E27FC236}">
              <a16:creationId xmlns:a16="http://schemas.microsoft.com/office/drawing/2014/main" id="{5B688F80-F31D-4EEC-A431-E618BF62742B}"/>
            </a:ext>
          </a:extLst>
        </xdr:cNvPr>
        <xdr:cNvSpPr>
          <a:spLocks noChangeShapeType="1"/>
        </xdr:cNvSpPr>
      </xdr:nvSpPr>
      <xdr:spPr bwMode="auto">
        <a:xfrm>
          <a:off x="7562850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19050</xdr:colOff>
      <xdr:row>7</xdr:row>
      <xdr:rowOff>95250</xdr:rowOff>
    </xdr:from>
    <xdr:to>
      <xdr:col>14</xdr:col>
      <xdr:colOff>19050</xdr:colOff>
      <xdr:row>7</xdr:row>
      <xdr:rowOff>95250</xdr:rowOff>
    </xdr:to>
    <xdr:sp macro="" textlink="">
      <xdr:nvSpPr>
        <xdr:cNvPr id="6469" name="Line 39">
          <a:extLst>
            <a:ext uri="{FF2B5EF4-FFF2-40B4-BE49-F238E27FC236}">
              <a16:creationId xmlns:a16="http://schemas.microsoft.com/office/drawing/2014/main" id="{3CE1C7E9-C608-436B-B252-745AB285BD90}"/>
            </a:ext>
          </a:extLst>
        </xdr:cNvPr>
        <xdr:cNvSpPr>
          <a:spLocks noChangeShapeType="1"/>
        </xdr:cNvSpPr>
      </xdr:nvSpPr>
      <xdr:spPr bwMode="auto">
        <a:xfrm flipH="1">
          <a:off x="7562850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19050</xdr:colOff>
      <xdr:row>7</xdr:row>
      <xdr:rowOff>95250</xdr:rowOff>
    </xdr:from>
    <xdr:to>
      <xdr:col>14</xdr:col>
      <xdr:colOff>19050</xdr:colOff>
      <xdr:row>7</xdr:row>
      <xdr:rowOff>95250</xdr:rowOff>
    </xdr:to>
    <xdr:sp macro="" textlink="">
      <xdr:nvSpPr>
        <xdr:cNvPr id="6470" name="Line 40">
          <a:extLst>
            <a:ext uri="{FF2B5EF4-FFF2-40B4-BE49-F238E27FC236}">
              <a16:creationId xmlns:a16="http://schemas.microsoft.com/office/drawing/2014/main" id="{60A32C47-B65B-4A34-BD0D-98BD0BAD020B}"/>
            </a:ext>
          </a:extLst>
        </xdr:cNvPr>
        <xdr:cNvSpPr>
          <a:spLocks noChangeShapeType="1"/>
        </xdr:cNvSpPr>
      </xdr:nvSpPr>
      <xdr:spPr bwMode="auto">
        <a:xfrm flipH="1">
          <a:off x="7562850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19050</xdr:colOff>
      <xdr:row>6</xdr:row>
      <xdr:rowOff>133350</xdr:rowOff>
    </xdr:from>
    <xdr:to>
      <xdr:col>15</xdr:col>
      <xdr:colOff>371475</xdr:colOff>
      <xdr:row>6</xdr:row>
      <xdr:rowOff>323850</xdr:rowOff>
    </xdr:to>
    <xdr:sp macro="" textlink="">
      <xdr:nvSpPr>
        <xdr:cNvPr id="6185" name="Text Box 4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1BA533-D212-4E5C-8C04-7C40F40825CF}"/>
            </a:ext>
          </a:extLst>
        </xdr:cNvPr>
        <xdr:cNvSpPr txBox="1">
          <a:spLocks noChangeArrowheads="1"/>
        </xdr:cNvSpPr>
      </xdr:nvSpPr>
      <xdr:spPr bwMode="auto">
        <a:xfrm>
          <a:off x="7562850" y="1485900"/>
          <a:ext cx="1085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>
    <xdr:from>
      <xdr:col>11</xdr:col>
      <xdr:colOff>247650</xdr:colOff>
      <xdr:row>39</xdr:row>
      <xdr:rowOff>0</xdr:rowOff>
    </xdr:from>
    <xdr:to>
      <xdr:col>14</xdr:col>
      <xdr:colOff>38100</xdr:colOff>
      <xdr:row>40</xdr:row>
      <xdr:rowOff>19050</xdr:rowOff>
    </xdr:to>
    <xdr:sp macro="" textlink="">
      <xdr:nvSpPr>
        <xdr:cNvPr id="6186" name="Text Box 4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39C66C-7EEF-4CCB-9648-B37B3B07C8BD}"/>
            </a:ext>
          </a:extLst>
        </xdr:cNvPr>
        <xdr:cNvSpPr txBox="1">
          <a:spLocks noChangeArrowheads="1"/>
        </xdr:cNvSpPr>
      </xdr:nvSpPr>
      <xdr:spPr bwMode="auto">
        <a:xfrm>
          <a:off x="5838825" y="10201275"/>
          <a:ext cx="17430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Creep Calculation</a:t>
          </a:r>
          <a:endParaRPr lang="en-IE"/>
        </a:p>
      </xdr:txBody>
    </xdr:sp>
    <xdr:clientData/>
  </xdr:twoCellAnchor>
  <xdr:twoCellAnchor>
    <xdr:from>
      <xdr:col>2</xdr:col>
      <xdr:colOff>19050</xdr:colOff>
      <xdr:row>8</xdr:row>
      <xdr:rowOff>85725</xdr:rowOff>
    </xdr:from>
    <xdr:to>
      <xdr:col>3</xdr:col>
      <xdr:colOff>219075</xdr:colOff>
      <xdr:row>8</xdr:row>
      <xdr:rowOff>285750</xdr:rowOff>
    </xdr:to>
    <xdr:sp macro="" textlink="">
      <xdr:nvSpPr>
        <xdr:cNvPr id="6187" name="Text Box 4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D0C6C6-9589-485B-9F42-196D91E0A33E}"/>
            </a:ext>
          </a:extLst>
        </xdr:cNvPr>
        <xdr:cNvSpPr txBox="1">
          <a:spLocks noChangeArrowheads="1"/>
        </xdr:cNvSpPr>
      </xdr:nvSpPr>
      <xdr:spPr bwMode="auto">
        <a:xfrm>
          <a:off x="247650" y="2667000"/>
          <a:ext cx="10382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>
    <xdr:from>
      <xdr:col>2</xdr:col>
      <xdr:colOff>47625</xdr:colOff>
      <xdr:row>47</xdr:row>
      <xdr:rowOff>152400</xdr:rowOff>
    </xdr:from>
    <xdr:to>
      <xdr:col>3</xdr:col>
      <xdr:colOff>447675</xdr:colOff>
      <xdr:row>48</xdr:row>
      <xdr:rowOff>142875</xdr:rowOff>
    </xdr:to>
    <xdr:sp macro="" textlink="">
      <xdr:nvSpPr>
        <xdr:cNvPr id="6188" name="Text Box 4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42C155-F56A-414D-8545-6301E32E1846}"/>
            </a:ext>
          </a:extLst>
        </xdr:cNvPr>
        <xdr:cNvSpPr txBox="1">
          <a:spLocks noChangeArrowheads="1"/>
        </xdr:cNvSpPr>
      </xdr:nvSpPr>
      <xdr:spPr bwMode="auto">
        <a:xfrm>
          <a:off x="276225" y="12658725"/>
          <a:ext cx="12382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11</xdr:col>
      <xdr:colOff>104775</xdr:colOff>
      <xdr:row>20</xdr:row>
      <xdr:rowOff>19050</xdr:rowOff>
    </xdr:from>
    <xdr:to>
      <xdr:col>11</xdr:col>
      <xdr:colOff>190500</xdr:colOff>
      <xdr:row>20</xdr:row>
      <xdr:rowOff>85725</xdr:rowOff>
    </xdr:to>
    <xdr:sp macro="" textlink="">
      <xdr:nvSpPr>
        <xdr:cNvPr id="6475" name="AutoShape 59">
          <a:extLst>
            <a:ext uri="{FF2B5EF4-FFF2-40B4-BE49-F238E27FC236}">
              <a16:creationId xmlns:a16="http://schemas.microsoft.com/office/drawing/2014/main" id="{5CBE7091-79C2-4FA4-BAD2-8828BB62FA49}"/>
            </a:ext>
          </a:extLst>
        </xdr:cNvPr>
        <xdr:cNvSpPr>
          <a:spLocks noChangeArrowheads="1"/>
        </xdr:cNvSpPr>
      </xdr:nvSpPr>
      <xdr:spPr bwMode="auto">
        <a:xfrm>
          <a:off x="5695950" y="6029325"/>
          <a:ext cx="85725" cy="666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352425</xdr:colOff>
      <xdr:row>12</xdr:row>
      <xdr:rowOff>4647</xdr:rowOff>
    </xdr:from>
    <xdr:to>
      <xdr:col>15</xdr:col>
      <xdr:colOff>323850</xdr:colOff>
      <xdr:row>15</xdr:row>
      <xdr:rowOff>73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A0631417-2F2B-45AA-AB97-BC22599457BD}"/>
            </a:ext>
          </a:extLst>
        </xdr:cNvPr>
        <xdr:cNvSpPr>
          <a:spLocks noChangeArrowheads="1"/>
        </xdr:cNvSpPr>
      </xdr:nvSpPr>
      <xdr:spPr bwMode="auto">
        <a:xfrm>
          <a:off x="4200525" y="3829050"/>
          <a:ext cx="4400550" cy="1047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>
    <xdr:from>
      <xdr:col>2</xdr:col>
      <xdr:colOff>85725</xdr:colOff>
      <xdr:row>25</xdr:row>
      <xdr:rowOff>180975</xdr:rowOff>
    </xdr:from>
    <xdr:to>
      <xdr:col>7</xdr:col>
      <xdr:colOff>561975</xdr:colOff>
      <xdr:row>34</xdr:row>
      <xdr:rowOff>57195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F3D726A5-9872-4853-83CE-7588CA3E7FCE}"/>
            </a:ext>
          </a:extLst>
        </xdr:cNvPr>
        <xdr:cNvSpPr>
          <a:spLocks noChangeArrowheads="1"/>
        </xdr:cNvSpPr>
      </xdr:nvSpPr>
      <xdr:spPr bwMode="auto">
        <a:xfrm>
          <a:off x="314325" y="7134225"/>
          <a:ext cx="4095750" cy="1352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Extinction coefficient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acetaldehyde by 1.8529. For absorbance readings at 334 nm (Hg lamp; ext. coeff. 6.18) multiply the calculated values for acetaldehyde by 1.0194.   </a:t>
          </a:r>
          <a:endParaRPr lang="en-IE"/>
        </a:p>
      </xdr:txBody>
    </xdr:sp>
    <xdr:clientData/>
  </xdr:twoCellAnchor>
  <xdr:twoCellAnchor>
    <xdr:from>
      <xdr:col>8</xdr:col>
      <xdr:colOff>114300</xdr:colOff>
      <xdr:row>25</xdr:row>
      <xdr:rowOff>180975</xdr:rowOff>
    </xdr:from>
    <xdr:to>
      <xdr:col>15</xdr:col>
      <xdr:colOff>323850</xdr:colOff>
      <xdr:row>30</xdr:row>
      <xdr:rowOff>38198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EC6367DF-3626-4116-A9DF-48A41EDD32CE}"/>
            </a:ext>
          </a:extLst>
        </xdr:cNvPr>
        <xdr:cNvSpPr>
          <a:spLocks noChangeArrowheads="1"/>
        </xdr:cNvSpPr>
      </xdr:nvSpPr>
      <xdr:spPr bwMode="auto">
        <a:xfrm>
          <a:off x="4705350" y="7134225"/>
          <a:ext cx="3895725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enter the volume.</a:t>
          </a:r>
          <a:endParaRPr lang="en-IE"/>
        </a:p>
      </xdr:txBody>
    </xdr:sp>
    <xdr:clientData/>
  </xdr:twoCellAnchor>
  <xdr:twoCellAnchor>
    <xdr:from>
      <xdr:col>8</xdr:col>
      <xdr:colOff>409575</xdr:colOff>
      <xdr:row>23</xdr:row>
      <xdr:rowOff>152400</xdr:rowOff>
    </xdr:from>
    <xdr:to>
      <xdr:col>9</xdr:col>
      <xdr:colOff>390525</xdr:colOff>
      <xdr:row>31</xdr:row>
      <xdr:rowOff>38100</xdr:rowOff>
    </xdr:to>
    <xdr:sp macro="" textlink="">
      <xdr:nvSpPr>
        <xdr:cNvPr id="6479" name="Line 68">
          <a:extLst>
            <a:ext uri="{FF2B5EF4-FFF2-40B4-BE49-F238E27FC236}">
              <a16:creationId xmlns:a16="http://schemas.microsoft.com/office/drawing/2014/main" id="{F7BE41DE-8CDF-49EA-A13A-40F51ACDF2AC}"/>
            </a:ext>
          </a:extLst>
        </xdr:cNvPr>
        <xdr:cNvSpPr>
          <a:spLocks noChangeShapeType="1"/>
        </xdr:cNvSpPr>
      </xdr:nvSpPr>
      <xdr:spPr bwMode="auto">
        <a:xfrm flipH="1" flipV="1">
          <a:off x="5000625" y="7172325"/>
          <a:ext cx="590550" cy="1409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171450</xdr:colOff>
      <xdr:row>31</xdr:row>
      <xdr:rowOff>9525</xdr:rowOff>
    </xdr:from>
    <xdr:to>
      <xdr:col>15</xdr:col>
      <xdr:colOff>323850</xdr:colOff>
      <xdr:row>35</xdr:row>
      <xdr:rowOff>0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B2721912-7F77-4CA2-9ED1-94F522BB7B44}"/>
            </a:ext>
          </a:extLst>
        </xdr:cNvPr>
        <xdr:cNvSpPr>
          <a:spLocks noChangeArrowheads="1"/>
        </xdr:cNvSpPr>
      </xdr:nvSpPr>
      <xdr:spPr bwMode="auto">
        <a:xfrm>
          <a:off x="5410200" y="7962900"/>
          <a:ext cx="3190875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14</xdr:col>
      <xdr:colOff>19050</xdr:colOff>
      <xdr:row>6</xdr:row>
      <xdr:rowOff>533400</xdr:rowOff>
    </xdr:from>
    <xdr:to>
      <xdr:col>15</xdr:col>
      <xdr:colOff>542925</xdr:colOff>
      <xdr:row>7</xdr:row>
      <xdr:rowOff>209550</xdr:rowOff>
    </xdr:to>
    <xdr:sp macro="" textlink="">
      <xdr:nvSpPr>
        <xdr:cNvPr id="6213" name="Text Box 6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A92DEF-4F48-437B-B0D0-3B070A6A401C}"/>
            </a:ext>
          </a:extLst>
        </xdr:cNvPr>
        <xdr:cNvSpPr txBox="1">
          <a:spLocks noChangeArrowheads="1"/>
        </xdr:cNvSpPr>
      </xdr:nvSpPr>
      <xdr:spPr bwMode="auto">
        <a:xfrm>
          <a:off x="7562850" y="1885950"/>
          <a:ext cx="11620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 editAs="oneCell">
    <xdr:from>
      <xdr:col>1</xdr:col>
      <xdr:colOff>0</xdr:colOff>
      <xdr:row>1</xdr:row>
      <xdr:rowOff>0</xdr:rowOff>
    </xdr:from>
    <xdr:to>
      <xdr:col>16</xdr:col>
      <xdr:colOff>0</xdr:colOff>
      <xdr:row>6</xdr:row>
      <xdr:rowOff>124039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C19C94-673D-42CE-8D73-1F82534E9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0"/>
          <a:ext cx="8610600" cy="1381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180975</xdr:colOff>
      <xdr:row>12</xdr:row>
      <xdr:rowOff>57150</xdr:rowOff>
    </xdr:from>
    <xdr:to>
      <xdr:col>11</xdr:col>
      <xdr:colOff>266700</xdr:colOff>
      <xdr:row>12</xdr:row>
      <xdr:rowOff>152400</xdr:rowOff>
    </xdr:to>
    <xdr:sp macro="" textlink="">
      <xdr:nvSpPr>
        <xdr:cNvPr id="2183" name="AutoShape 11">
          <a:extLst>
            <a:ext uri="{FF2B5EF4-FFF2-40B4-BE49-F238E27FC236}">
              <a16:creationId xmlns:a16="http://schemas.microsoft.com/office/drawing/2014/main" id="{CAC62D8D-BF9B-476B-985D-0EBDC80E2626}"/>
            </a:ext>
          </a:extLst>
        </xdr:cNvPr>
        <xdr:cNvSpPr>
          <a:spLocks noChangeArrowheads="1"/>
        </xdr:cNvSpPr>
      </xdr:nvSpPr>
      <xdr:spPr bwMode="auto">
        <a:xfrm>
          <a:off x="5495925" y="3381375"/>
          <a:ext cx="85725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371475</xdr:colOff>
      <xdr:row>3</xdr:row>
      <xdr:rowOff>85725</xdr:rowOff>
    </xdr:from>
    <xdr:to>
      <xdr:col>17</xdr:col>
      <xdr:colOff>447675</xdr:colOff>
      <xdr:row>4</xdr:row>
      <xdr:rowOff>76432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B4F166-97A8-47CF-9B40-DDD9C46E3007}"/>
            </a:ext>
          </a:extLst>
        </xdr:cNvPr>
        <xdr:cNvSpPr txBox="1">
          <a:spLocks noChangeArrowheads="1"/>
        </xdr:cNvSpPr>
      </xdr:nvSpPr>
      <xdr:spPr bwMode="auto">
        <a:xfrm>
          <a:off x="7229475" y="1628775"/>
          <a:ext cx="79057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15</xdr:col>
      <xdr:colOff>371475</xdr:colOff>
      <xdr:row>4</xdr:row>
      <xdr:rowOff>95250</xdr:rowOff>
    </xdr:from>
    <xdr:to>
      <xdr:col>17</xdr:col>
      <xdr:colOff>447675</xdr:colOff>
      <xdr:row>5</xdr:row>
      <xdr:rowOff>114814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F1AF99-1100-40E6-88D7-959165D13C50}"/>
            </a:ext>
          </a:extLst>
        </xdr:cNvPr>
        <xdr:cNvSpPr txBox="1">
          <a:spLocks noChangeArrowheads="1"/>
        </xdr:cNvSpPr>
      </xdr:nvSpPr>
      <xdr:spPr bwMode="auto">
        <a:xfrm>
          <a:off x="7229475" y="1809750"/>
          <a:ext cx="7905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15</xdr:col>
      <xdr:colOff>371475</xdr:colOff>
      <xdr:row>4</xdr:row>
      <xdr:rowOff>95250</xdr:rowOff>
    </xdr:from>
    <xdr:to>
      <xdr:col>17</xdr:col>
      <xdr:colOff>85725</xdr:colOff>
      <xdr:row>4</xdr:row>
      <xdr:rowOff>95250</xdr:rowOff>
    </xdr:to>
    <xdr:sp macro="" textlink="">
      <xdr:nvSpPr>
        <xdr:cNvPr id="2186" name="Line 29">
          <a:extLst>
            <a:ext uri="{FF2B5EF4-FFF2-40B4-BE49-F238E27FC236}">
              <a16:creationId xmlns:a16="http://schemas.microsoft.com/office/drawing/2014/main" id="{07552244-7E04-4CBA-B4DA-23C267B11972}"/>
            </a:ext>
          </a:extLst>
        </xdr:cNvPr>
        <xdr:cNvSpPr>
          <a:spLocks noChangeShapeType="1"/>
        </xdr:cNvSpPr>
      </xdr:nvSpPr>
      <xdr:spPr bwMode="auto">
        <a:xfrm>
          <a:off x="7229475" y="1838325"/>
          <a:ext cx="4286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371475</xdr:colOff>
      <xdr:row>4</xdr:row>
      <xdr:rowOff>95250</xdr:rowOff>
    </xdr:from>
    <xdr:to>
      <xdr:col>17</xdr:col>
      <xdr:colOff>66675</xdr:colOff>
      <xdr:row>4</xdr:row>
      <xdr:rowOff>95250</xdr:rowOff>
    </xdr:to>
    <xdr:sp macro="" textlink="">
      <xdr:nvSpPr>
        <xdr:cNvPr id="2187" name="Line 30">
          <a:extLst>
            <a:ext uri="{FF2B5EF4-FFF2-40B4-BE49-F238E27FC236}">
              <a16:creationId xmlns:a16="http://schemas.microsoft.com/office/drawing/2014/main" id="{17ACEBFD-D484-4069-8314-D238BB442A12}"/>
            </a:ext>
          </a:extLst>
        </xdr:cNvPr>
        <xdr:cNvSpPr>
          <a:spLocks noChangeShapeType="1"/>
        </xdr:cNvSpPr>
      </xdr:nvSpPr>
      <xdr:spPr bwMode="auto">
        <a:xfrm flipH="1">
          <a:off x="7229475" y="1838325"/>
          <a:ext cx="4095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371475</xdr:colOff>
      <xdr:row>4</xdr:row>
      <xdr:rowOff>114300</xdr:rowOff>
    </xdr:from>
    <xdr:to>
      <xdr:col>17</xdr:col>
      <xdr:colOff>180975</xdr:colOff>
      <xdr:row>4</xdr:row>
      <xdr:rowOff>114300</xdr:rowOff>
    </xdr:to>
    <xdr:sp macro="" textlink="">
      <xdr:nvSpPr>
        <xdr:cNvPr id="2188" name="Line 31">
          <a:extLst>
            <a:ext uri="{FF2B5EF4-FFF2-40B4-BE49-F238E27FC236}">
              <a16:creationId xmlns:a16="http://schemas.microsoft.com/office/drawing/2014/main" id="{C323C568-1A5A-4CE5-9A81-26357EF7FA50}"/>
            </a:ext>
          </a:extLst>
        </xdr:cNvPr>
        <xdr:cNvSpPr>
          <a:spLocks noChangeShapeType="1"/>
        </xdr:cNvSpPr>
      </xdr:nvSpPr>
      <xdr:spPr bwMode="auto">
        <a:xfrm flipH="1">
          <a:off x="7229475" y="1857375"/>
          <a:ext cx="5238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371475</xdr:colOff>
      <xdr:row>2</xdr:row>
      <xdr:rowOff>76200</xdr:rowOff>
    </xdr:from>
    <xdr:to>
      <xdr:col>19</xdr:col>
      <xdr:colOff>9525</xdr:colOff>
      <xdr:row>3</xdr:row>
      <xdr:rowOff>76471</xdr:rowOff>
    </xdr:to>
    <xdr:sp macro="" textlink="">
      <xdr:nvSpPr>
        <xdr:cNvPr id="2080" name="Text Box 3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699413-1B1F-46FF-87F0-D903DAD90832}"/>
            </a:ext>
          </a:extLst>
        </xdr:cNvPr>
        <xdr:cNvSpPr txBox="1">
          <a:spLocks noChangeArrowheads="1"/>
        </xdr:cNvSpPr>
      </xdr:nvSpPr>
      <xdr:spPr bwMode="auto">
        <a:xfrm>
          <a:off x="7229475" y="1438275"/>
          <a:ext cx="1228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Creep Calculation</a:t>
          </a:r>
          <a:endParaRPr lang="en-IE"/>
        </a:p>
      </xdr:txBody>
    </xdr:sp>
    <xdr:clientData fPrintsWithSheet="0"/>
  </xdr:twoCellAnchor>
  <xdr:twoCellAnchor>
    <xdr:from>
      <xdr:col>2</xdr:col>
      <xdr:colOff>19050</xdr:colOff>
      <xdr:row>53</xdr:row>
      <xdr:rowOff>180975</xdr:rowOff>
    </xdr:from>
    <xdr:to>
      <xdr:col>4</xdr:col>
      <xdr:colOff>114300</xdr:colOff>
      <xdr:row>54</xdr:row>
      <xdr:rowOff>152658</xdr:rowOff>
    </xdr:to>
    <xdr:sp macro="" textlink="">
      <xdr:nvSpPr>
        <xdr:cNvPr id="2081" name="Text Box 3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D0D5A2E-1A86-44AC-8BCB-0552A31577D4}"/>
            </a:ext>
          </a:extLst>
        </xdr:cNvPr>
        <xdr:cNvSpPr txBox="1">
          <a:spLocks noChangeArrowheads="1"/>
        </xdr:cNvSpPr>
      </xdr:nvSpPr>
      <xdr:spPr bwMode="auto">
        <a:xfrm>
          <a:off x="247650" y="10477500"/>
          <a:ext cx="14954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 editAs="oneCell">
    <xdr:from>
      <xdr:col>1</xdr:col>
      <xdr:colOff>1</xdr:colOff>
      <xdr:row>1</xdr:row>
      <xdr:rowOff>1</xdr:rowOff>
    </xdr:from>
    <xdr:to>
      <xdr:col>19</xdr:col>
      <xdr:colOff>1</xdr:colOff>
      <xdr:row>2</xdr:row>
      <xdr:rowOff>57059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F99E96-09DA-4B6D-A943-0E1C2B460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60" y="92928"/>
          <a:ext cx="8386646" cy="1361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66675</xdr:colOff>
      <xdr:row>10</xdr:row>
      <xdr:rowOff>76200</xdr:rowOff>
    </xdr:from>
    <xdr:to>
      <xdr:col>23</xdr:col>
      <xdr:colOff>9525</xdr:colOff>
      <xdr:row>42</xdr:row>
      <xdr:rowOff>161925</xdr:rowOff>
    </xdr:to>
    <xdr:graphicFrame macro="">
      <xdr:nvGraphicFramePr>
        <xdr:cNvPr id="3238" name="Chart 8">
          <a:extLst>
            <a:ext uri="{FF2B5EF4-FFF2-40B4-BE49-F238E27FC236}">
              <a16:creationId xmlns:a16="http://schemas.microsoft.com/office/drawing/2014/main" id="{E360BD18-ECE3-429E-AD9B-36DE32764E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1809750</xdr:colOff>
      <xdr:row>6</xdr:row>
      <xdr:rowOff>152400</xdr:rowOff>
    </xdr:from>
    <xdr:to>
      <xdr:col>21</xdr:col>
      <xdr:colOff>2581275</xdr:colOff>
      <xdr:row>7</xdr:row>
      <xdr:rowOff>171450</xdr:rowOff>
    </xdr:to>
    <xdr:sp macro="" textlink="">
      <xdr:nvSpPr>
        <xdr:cNvPr id="3092" name="Text Box 2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CAE19E-352C-4CE2-81E8-BA2129F9EA9E}"/>
            </a:ext>
          </a:extLst>
        </xdr:cNvPr>
        <xdr:cNvSpPr txBox="1">
          <a:spLocks noChangeArrowheads="1"/>
        </xdr:cNvSpPr>
      </xdr:nvSpPr>
      <xdr:spPr bwMode="auto">
        <a:xfrm>
          <a:off x="7400925" y="1638300"/>
          <a:ext cx="771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21</xdr:col>
      <xdr:colOff>1809750</xdr:colOff>
      <xdr:row>7</xdr:row>
      <xdr:rowOff>152400</xdr:rowOff>
    </xdr:from>
    <xdr:to>
      <xdr:col>21</xdr:col>
      <xdr:colOff>2600325</xdr:colOff>
      <xdr:row>9</xdr:row>
      <xdr:rowOff>76200</xdr:rowOff>
    </xdr:to>
    <xdr:sp macro="" textlink="">
      <xdr:nvSpPr>
        <xdr:cNvPr id="3094" name="Text Box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AD195AE-309A-4FB4-93A6-F59CA330CA28}"/>
            </a:ext>
          </a:extLst>
        </xdr:cNvPr>
        <xdr:cNvSpPr txBox="1">
          <a:spLocks noChangeArrowheads="1"/>
        </xdr:cNvSpPr>
      </xdr:nvSpPr>
      <xdr:spPr bwMode="auto">
        <a:xfrm>
          <a:off x="7400925" y="1819275"/>
          <a:ext cx="7905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21</xdr:col>
      <xdr:colOff>285750</xdr:colOff>
      <xdr:row>9</xdr:row>
      <xdr:rowOff>0</xdr:rowOff>
    </xdr:from>
    <xdr:to>
      <xdr:col>21</xdr:col>
      <xdr:colOff>704850</xdr:colOff>
      <xdr:row>9</xdr:row>
      <xdr:rowOff>0</xdr:rowOff>
    </xdr:to>
    <xdr:sp macro="" textlink="">
      <xdr:nvSpPr>
        <xdr:cNvPr id="3241" name="Line 26">
          <a:extLst>
            <a:ext uri="{FF2B5EF4-FFF2-40B4-BE49-F238E27FC236}">
              <a16:creationId xmlns:a16="http://schemas.microsoft.com/office/drawing/2014/main" id="{897886A3-F9EA-47EE-8898-BD52206D81D8}"/>
            </a:ext>
          </a:extLst>
        </xdr:cNvPr>
        <xdr:cNvSpPr>
          <a:spLocks noChangeShapeType="1"/>
        </xdr:cNvSpPr>
      </xdr:nvSpPr>
      <xdr:spPr bwMode="auto">
        <a:xfrm>
          <a:off x="5876925" y="1962150"/>
          <a:ext cx="4191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21</xdr:col>
      <xdr:colOff>285750</xdr:colOff>
      <xdr:row>9</xdr:row>
      <xdr:rowOff>0</xdr:rowOff>
    </xdr:from>
    <xdr:to>
      <xdr:col>21</xdr:col>
      <xdr:colOff>676275</xdr:colOff>
      <xdr:row>9</xdr:row>
      <xdr:rowOff>0</xdr:rowOff>
    </xdr:to>
    <xdr:sp macro="" textlink="">
      <xdr:nvSpPr>
        <xdr:cNvPr id="3242" name="Line 27">
          <a:extLst>
            <a:ext uri="{FF2B5EF4-FFF2-40B4-BE49-F238E27FC236}">
              <a16:creationId xmlns:a16="http://schemas.microsoft.com/office/drawing/2014/main" id="{D156EA4E-5829-4732-A9F5-6B4B8F32E422}"/>
            </a:ext>
          </a:extLst>
        </xdr:cNvPr>
        <xdr:cNvSpPr>
          <a:spLocks noChangeShapeType="1"/>
        </xdr:cNvSpPr>
      </xdr:nvSpPr>
      <xdr:spPr bwMode="auto">
        <a:xfrm flipH="1">
          <a:off x="5876925" y="1962150"/>
          <a:ext cx="3905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21</xdr:col>
      <xdr:colOff>285750</xdr:colOff>
      <xdr:row>9</xdr:row>
      <xdr:rowOff>19050</xdr:rowOff>
    </xdr:from>
    <xdr:to>
      <xdr:col>21</xdr:col>
      <xdr:colOff>800100</xdr:colOff>
      <xdr:row>9</xdr:row>
      <xdr:rowOff>19050</xdr:rowOff>
    </xdr:to>
    <xdr:sp macro="" textlink="">
      <xdr:nvSpPr>
        <xdr:cNvPr id="3243" name="Line 28">
          <a:extLst>
            <a:ext uri="{FF2B5EF4-FFF2-40B4-BE49-F238E27FC236}">
              <a16:creationId xmlns:a16="http://schemas.microsoft.com/office/drawing/2014/main" id="{EF770315-0C0C-476E-8756-310A50A00505}"/>
            </a:ext>
          </a:extLst>
        </xdr:cNvPr>
        <xdr:cNvSpPr>
          <a:spLocks noChangeShapeType="1"/>
        </xdr:cNvSpPr>
      </xdr:nvSpPr>
      <xdr:spPr bwMode="auto">
        <a:xfrm flipH="1">
          <a:off x="5876925" y="1981200"/>
          <a:ext cx="5143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21</xdr:col>
      <xdr:colOff>1809750</xdr:colOff>
      <xdr:row>5</xdr:row>
      <xdr:rowOff>285750</xdr:rowOff>
    </xdr:from>
    <xdr:to>
      <xdr:col>23</xdr:col>
      <xdr:colOff>66675</xdr:colOff>
      <xdr:row>6</xdr:row>
      <xdr:rowOff>114673</xdr:rowOff>
    </xdr:to>
    <xdr:sp macro="" textlink="">
      <xdr:nvSpPr>
        <xdr:cNvPr id="3101" name="Text Box 2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F272E0D-02DB-4547-AF30-4E54EB88A7DA}"/>
            </a:ext>
          </a:extLst>
        </xdr:cNvPr>
        <xdr:cNvSpPr txBox="1">
          <a:spLocks noChangeArrowheads="1"/>
        </xdr:cNvSpPr>
      </xdr:nvSpPr>
      <xdr:spPr bwMode="auto">
        <a:xfrm>
          <a:off x="7400925" y="1457325"/>
          <a:ext cx="1285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>
    <xdr:from>
      <xdr:col>3</xdr:col>
      <xdr:colOff>19050</xdr:colOff>
      <xdr:row>56</xdr:row>
      <xdr:rowOff>76200</xdr:rowOff>
    </xdr:from>
    <xdr:to>
      <xdr:col>12</xdr:col>
      <xdr:colOff>152400</xdr:colOff>
      <xdr:row>57</xdr:row>
      <xdr:rowOff>76200</xdr:rowOff>
    </xdr:to>
    <xdr:sp macro="" textlink="">
      <xdr:nvSpPr>
        <xdr:cNvPr id="3106" name="Text Box 3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C3AC212-6971-40FE-B597-F55F1785F047}"/>
            </a:ext>
          </a:extLst>
        </xdr:cNvPr>
        <xdr:cNvSpPr txBox="1">
          <a:spLocks noChangeArrowheads="1"/>
        </xdr:cNvSpPr>
      </xdr:nvSpPr>
      <xdr:spPr bwMode="auto">
        <a:xfrm>
          <a:off x="257175" y="9658350"/>
          <a:ext cx="137160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 editAs="oneCell">
    <xdr:from>
      <xdr:col>18</xdr:col>
      <xdr:colOff>390525</xdr:colOff>
      <xdr:row>9</xdr:row>
      <xdr:rowOff>19050</xdr:rowOff>
    </xdr:from>
    <xdr:to>
      <xdr:col>21</xdr:col>
      <xdr:colOff>152400</xdr:colOff>
      <xdr:row>10</xdr:row>
      <xdr:rowOff>9525</xdr:rowOff>
    </xdr:to>
    <xdr:sp macro="" textlink="">
      <xdr:nvSpPr>
        <xdr:cNvPr id="3109" name="Text Box 37">
          <a:extLst>
            <a:ext uri="{FF2B5EF4-FFF2-40B4-BE49-F238E27FC236}">
              <a16:creationId xmlns:a16="http://schemas.microsoft.com/office/drawing/2014/main" id="{FCA0ED6A-E623-4ECC-971E-294F3D976DBD}"/>
            </a:ext>
          </a:extLst>
        </xdr:cNvPr>
        <xdr:cNvSpPr txBox="1">
          <a:spLocks noChangeArrowheads="1"/>
        </xdr:cNvSpPr>
      </xdr:nvSpPr>
      <xdr:spPr bwMode="auto">
        <a:xfrm>
          <a:off x="4038600" y="1952625"/>
          <a:ext cx="17049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900" b="0" i="0" u="none" strike="noStrike" baseline="0">
              <a:solidFill>
                <a:srgbClr val="000000"/>
              </a:solidFill>
              <a:latin typeface="Gill Sans MT"/>
            </a:rPr>
            <a:t>Click to choose a sample</a:t>
          </a:r>
          <a:endParaRPr lang="en-IE"/>
        </a:p>
      </xdr:txBody>
    </xdr:sp>
    <xdr:clientData/>
  </xdr:twoCellAnchor>
  <xdr:twoCellAnchor>
    <xdr:from>
      <xdr:col>18</xdr:col>
      <xdr:colOff>152400</xdr:colOff>
      <xdr:row>9</xdr:row>
      <xdr:rowOff>95250</xdr:rowOff>
    </xdr:from>
    <xdr:to>
      <xdr:col>18</xdr:col>
      <xdr:colOff>371475</xdr:colOff>
      <xdr:row>9</xdr:row>
      <xdr:rowOff>95250</xdr:rowOff>
    </xdr:to>
    <xdr:sp macro="" textlink="">
      <xdr:nvSpPr>
        <xdr:cNvPr id="3247" name="Line 38">
          <a:extLst>
            <a:ext uri="{FF2B5EF4-FFF2-40B4-BE49-F238E27FC236}">
              <a16:creationId xmlns:a16="http://schemas.microsoft.com/office/drawing/2014/main" id="{9B1231DE-9CD8-4220-B180-065A3C7A940D}"/>
            </a:ext>
          </a:extLst>
        </xdr:cNvPr>
        <xdr:cNvSpPr>
          <a:spLocks noChangeShapeType="1"/>
        </xdr:cNvSpPr>
      </xdr:nvSpPr>
      <xdr:spPr bwMode="auto">
        <a:xfrm flipH="1">
          <a:off x="3800475" y="2057400"/>
          <a:ext cx="219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1</xdr:colOff>
      <xdr:row>1</xdr:row>
      <xdr:rowOff>0</xdr:rowOff>
    </xdr:from>
    <xdr:to>
      <xdr:col>23</xdr:col>
      <xdr:colOff>0</xdr:colOff>
      <xdr:row>5</xdr:row>
      <xdr:rowOff>265641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4323BF-A454-4498-A6BE-05B1C15E3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95250"/>
          <a:ext cx="8496299" cy="1380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1"/>
  <sheetViews>
    <sheetView tabSelected="1" zoomScaleNormal="100" workbookViewId="0">
      <selection activeCell="Q9" sqref="Q9"/>
    </sheetView>
  </sheetViews>
  <sheetFormatPr defaultColWidth="12.28515625" defaultRowHeight="15" x14ac:dyDescent="0.3"/>
  <cols>
    <col min="1" max="2" width="1.7109375" style="26" customWidth="1"/>
    <col min="3" max="3" width="12.5703125" style="43" customWidth="1"/>
    <col min="4" max="4" width="17.5703125" style="26" customWidth="1"/>
    <col min="5" max="5" width="7.140625" style="26" customWidth="1"/>
    <col min="6" max="6" width="6.7109375" style="26" customWidth="1"/>
    <col min="7" max="7" width="10.28515625" style="26" customWidth="1"/>
    <col min="8" max="8" width="11.140625" style="26" customWidth="1"/>
    <col min="9" max="9" width="9.7109375" style="26" customWidth="1"/>
    <col min="10" max="10" width="5.28515625" style="26" customWidth="1"/>
    <col min="11" max="11" width="0.7109375" style="26" hidden="1" customWidth="1"/>
    <col min="12" max="12" width="11.28515625" style="26" customWidth="1"/>
    <col min="13" max="13" width="9.7109375" style="26" customWidth="1"/>
    <col min="14" max="14" width="8.28515625" style="26" customWidth="1"/>
    <col min="15" max="15" width="11" style="26" customWidth="1"/>
    <col min="16" max="16" width="6.7109375" style="26" customWidth="1"/>
    <col min="17" max="17" width="73.140625" style="26" customWidth="1"/>
    <col min="18" max="16384" width="12.28515625" style="26"/>
  </cols>
  <sheetData>
    <row r="1" spans="1:17" ht="7.9" customHeight="1" x14ac:dyDescent="0.3">
      <c r="A1" s="24"/>
      <c r="B1" s="24"/>
      <c r="C1" s="39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13.9" customHeight="1" x14ac:dyDescent="0.3">
      <c r="A2" s="24"/>
      <c r="B2" s="27"/>
      <c r="C2" s="40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4"/>
    </row>
    <row r="3" spans="1:17" ht="27" customHeight="1" x14ac:dyDescent="0.3">
      <c r="A3" s="24"/>
      <c r="B3" s="27"/>
      <c r="C3" s="40"/>
      <c r="D3" s="28"/>
      <c r="E3" s="28"/>
      <c r="F3" s="28"/>
      <c r="G3" s="28"/>
      <c r="H3" s="28"/>
      <c r="I3" s="28"/>
      <c r="J3" s="28"/>
      <c r="K3" s="28"/>
      <c r="L3" s="28"/>
      <c r="M3" s="28"/>
      <c r="N3" s="91"/>
      <c r="O3" s="27"/>
      <c r="P3" s="27"/>
      <c r="Q3" s="24"/>
    </row>
    <row r="4" spans="1:17" ht="27" customHeight="1" x14ac:dyDescent="0.3">
      <c r="A4" s="24"/>
      <c r="B4" s="27"/>
      <c r="C4" s="40"/>
      <c r="D4" s="28"/>
      <c r="E4" s="28"/>
      <c r="F4" s="28"/>
      <c r="G4" s="28"/>
      <c r="H4" s="28"/>
      <c r="I4" s="28"/>
      <c r="J4" s="28"/>
      <c r="K4" s="28"/>
      <c r="L4" s="28"/>
      <c r="M4" s="28"/>
      <c r="N4" s="91"/>
      <c r="O4" s="27"/>
      <c r="P4" s="27"/>
      <c r="Q4" s="24"/>
    </row>
    <row r="5" spans="1:17" ht="18.399999999999999" customHeight="1" x14ac:dyDescent="0.3">
      <c r="A5" s="24"/>
      <c r="B5" s="27"/>
      <c r="C5" s="41"/>
      <c r="D5" s="61"/>
      <c r="E5" s="61"/>
      <c r="F5" s="61"/>
      <c r="G5" s="61"/>
      <c r="H5" s="61"/>
      <c r="I5" s="61"/>
      <c r="J5" s="61"/>
      <c r="K5" s="61"/>
      <c r="L5" s="61"/>
      <c r="M5" s="61"/>
      <c r="N5" s="91"/>
      <c r="O5" s="27"/>
      <c r="P5" s="27"/>
      <c r="Q5" s="24"/>
    </row>
    <row r="6" spans="1:17" ht="13.9" customHeight="1" x14ac:dyDescent="0.3">
      <c r="A6" s="24"/>
      <c r="B6" s="27"/>
      <c r="C6" s="41"/>
      <c r="D6" s="29"/>
      <c r="E6" s="29"/>
      <c r="F6" s="29"/>
      <c r="G6" s="29"/>
      <c r="H6" s="29"/>
      <c r="I6" s="29"/>
      <c r="J6" s="29"/>
      <c r="K6" s="29"/>
      <c r="L6" s="29"/>
      <c r="M6" s="29"/>
      <c r="N6" s="91"/>
      <c r="O6" s="27"/>
      <c r="P6" s="27"/>
      <c r="Q6" s="24"/>
    </row>
    <row r="7" spans="1:17" s="52" customFormat="1" ht="43.15" customHeight="1" x14ac:dyDescent="0.4">
      <c r="A7" s="24"/>
      <c r="B7" s="27"/>
      <c r="C7" s="92" t="s">
        <v>25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91"/>
      <c r="O7" s="27"/>
      <c r="P7" s="27"/>
      <c r="Q7" s="24"/>
    </row>
    <row r="8" spans="1:17" s="52" customFormat="1" ht="54" customHeight="1" x14ac:dyDescent="0.3">
      <c r="A8" s="24"/>
      <c r="B8" s="27"/>
      <c r="C8" s="118" t="s">
        <v>27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27"/>
      <c r="P8" s="27"/>
      <c r="Q8" s="24"/>
    </row>
    <row r="9" spans="1:17" s="52" customFormat="1" ht="55.15" customHeight="1" x14ac:dyDescent="0.4">
      <c r="A9" s="24"/>
      <c r="B9" s="27"/>
      <c r="C9" s="92" t="s">
        <v>28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27"/>
      <c r="O9" s="27"/>
      <c r="P9" s="27"/>
      <c r="Q9" s="24"/>
    </row>
    <row r="10" spans="1:17" s="52" customFormat="1" ht="18.75" x14ac:dyDescent="0.35">
      <c r="A10" s="24"/>
      <c r="B10" s="27"/>
      <c r="C10" s="88" t="s">
        <v>38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27"/>
      <c r="O10" s="27"/>
      <c r="P10" s="27"/>
      <c r="Q10" s="24"/>
    </row>
    <row r="11" spans="1:17" s="52" customFormat="1" ht="17.25" x14ac:dyDescent="0.35">
      <c r="A11" s="24"/>
      <c r="B11" s="27"/>
      <c r="C11" s="88" t="s">
        <v>39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27"/>
      <c r="O11" s="27"/>
      <c r="P11" s="27"/>
      <c r="Q11" s="24"/>
    </row>
    <row r="12" spans="1:17" s="52" customFormat="1" x14ac:dyDescent="0.3">
      <c r="A12" s="24"/>
      <c r="B12" s="27"/>
      <c r="C12" s="40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27"/>
      <c r="O12" s="27"/>
      <c r="P12" s="27"/>
      <c r="Q12" s="24"/>
    </row>
    <row r="13" spans="1:17" s="52" customFormat="1" ht="46.15" customHeight="1" x14ac:dyDescent="0.3">
      <c r="A13" s="24"/>
      <c r="B13" s="27"/>
      <c r="C13" s="40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27"/>
      <c r="O13" s="27"/>
      <c r="P13" s="27"/>
      <c r="Q13" s="24"/>
    </row>
    <row r="14" spans="1:17" s="46" customFormat="1" x14ac:dyDescent="0.3">
      <c r="A14" s="24"/>
      <c r="B14" s="27"/>
      <c r="C14" s="40"/>
      <c r="D14" s="90" t="s">
        <v>19</v>
      </c>
      <c r="E14" s="93"/>
      <c r="F14" s="94"/>
      <c r="G14" s="95"/>
      <c r="H14" s="53"/>
      <c r="I14" s="53"/>
      <c r="J14" s="53"/>
      <c r="K14" s="53"/>
      <c r="L14" s="53"/>
      <c r="M14" s="53"/>
      <c r="N14" s="27"/>
      <c r="O14" s="27"/>
      <c r="P14" s="27"/>
      <c r="Q14" s="24"/>
    </row>
    <row r="15" spans="1:17" s="46" customFormat="1" ht="24.4" customHeight="1" x14ac:dyDescent="0.3">
      <c r="A15" s="24"/>
      <c r="B15" s="27"/>
      <c r="C15" s="40"/>
      <c r="D15" s="26"/>
      <c r="E15" s="96" t="s">
        <v>20</v>
      </c>
      <c r="F15" s="26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4"/>
    </row>
    <row r="16" spans="1:17" s="46" customFormat="1" ht="19.5" x14ac:dyDescent="0.4">
      <c r="A16" s="24"/>
      <c r="B16" s="27"/>
      <c r="C16" s="40"/>
      <c r="D16" s="29"/>
      <c r="E16" s="97" t="s">
        <v>17</v>
      </c>
      <c r="F16" s="97" t="s">
        <v>18</v>
      </c>
      <c r="G16" s="29"/>
      <c r="H16" s="29"/>
      <c r="I16" s="29"/>
      <c r="J16" s="27"/>
      <c r="K16" s="27"/>
      <c r="L16" s="27"/>
      <c r="M16" s="27"/>
      <c r="N16" s="27"/>
      <c r="O16" s="27"/>
      <c r="P16" s="27"/>
      <c r="Q16" s="24"/>
    </row>
    <row r="17" spans="1:17" s="52" customFormat="1" x14ac:dyDescent="0.3">
      <c r="A17" s="24"/>
      <c r="B17" s="27"/>
      <c r="C17" s="40"/>
      <c r="D17" s="29">
        <v>1</v>
      </c>
      <c r="E17" s="98"/>
      <c r="F17" s="98"/>
      <c r="G17" s="29"/>
      <c r="H17" s="29"/>
      <c r="I17" s="29"/>
      <c r="J17" s="27"/>
      <c r="K17" s="27"/>
      <c r="L17" s="27"/>
      <c r="M17" s="27"/>
      <c r="N17" s="27"/>
      <c r="O17" s="27"/>
      <c r="P17" s="27"/>
      <c r="Q17" s="24"/>
    </row>
    <row r="18" spans="1:17" s="52" customFormat="1" x14ac:dyDescent="0.3">
      <c r="A18" s="24"/>
      <c r="B18" s="27"/>
      <c r="C18" s="40"/>
      <c r="D18" s="29">
        <v>2</v>
      </c>
      <c r="E18" s="98"/>
      <c r="F18" s="98"/>
      <c r="G18" s="29"/>
      <c r="H18" s="29"/>
      <c r="I18" s="29"/>
      <c r="J18" s="27"/>
      <c r="K18" s="27"/>
      <c r="L18" s="27"/>
      <c r="M18" s="27"/>
      <c r="N18" s="27"/>
      <c r="O18" s="27"/>
      <c r="P18" s="27"/>
      <c r="Q18" s="24"/>
    </row>
    <row r="19" spans="1:17" s="52" customFormat="1" x14ac:dyDescent="0.3">
      <c r="A19" s="24"/>
      <c r="B19" s="27"/>
      <c r="C19" s="40"/>
      <c r="D19" s="27"/>
      <c r="E19" s="27"/>
      <c r="F19" s="27"/>
      <c r="G19" s="27"/>
      <c r="H19" s="27"/>
      <c r="I19" s="27"/>
      <c r="J19" s="29"/>
      <c r="K19" s="29"/>
      <c r="L19" s="29"/>
      <c r="M19" s="29"/>
      <c r="N19" s="27"/>
      <c r="O19" s="27"/>
      <c r="P19" s="27"/>
      <c r="Q19" s="24"/>
    </row>
    <row r="20" spans="1:17" s="52" customFormat="1" x14ac:dyDescent="0.3">
      <c r="A20" s="24"/>
      <c r="B20" s="27"/>
      <c r="C20" s="40"/>
      <c r="D20" s="27"/>
      <c r="E20" s="96" t="s">
        <v>21</v>
      </c>
      <c r="F20" s="27"/>
      <c r="G20" s="27"/>
      <c r="H20" s="27"/>
      <c r="I20" s="27"/>
      <c r="J20" s="27"/>
      <c r="K20" s="27"/>
      <c r="L20" s="96" t="s">
        <v>1</v>
      </c>
      <c r="M20" s="99"/>
      <c r="N20" s="27"/>
      <c r="O20" s="27"/>
      <c r="P20" s="27"/>
      <c r="Q20" s="24"/>
    </row>
    <row r="21" spans="1:17" s="52" customFormat="1" ht="49.5" x14ac:dyDescent="0.3">
      <c r="A21" s="24"/>
      <c r="B21" s="27"/>
      <c r="C21" s="40"/>
      <c r="D21" s="31" t="s">
        <v>0</v>
      </c>
      <c r="E21" s="100" t="s">
        <v>17</v>
      </c>
      <c r="F21" s="100" t="s">
        <v>18</v>
      </c>
      <c r="G21" s="100" t="s">
        <v>22</v>
      </c>
      <c r="H21" s="32" t="s">
        <v>23</v>
      </c>
      <c r="I21" s="32" t="s">
        <v>24</v>
      </c>
      <c r="J21" s="27"/>
      <c r="K21" s="101"/>
      <c r="L21" s="32" t="s">
        <v>35</v>
      </c>
      <c r="M21" s="32" t="s">
        <v>36</v>
      </c>
      <c r="N21" s="32" t="s">
        <v>2</v>
      </c>
      <c r="O21" s="32" t="s">
        <v>37</v>
      </c>
      <c r="P21" s="27"/>
      <c r="Q21" s="24"/>
    </row>
    <row r="22" spans="1:17" s="52" customFormat="1" x14ac:dyDescent="0.3">
      <c r="A22" s="24"/>
      <c r="B22" s="27"/>
      <c r="C22" s="40"/>
      <c r="D22" s="102"/>
      <c r="E22" s="98"/>
      <c r="F22" s="98"/>
      <c r="G22" s="66"/>
      <c r="H22" s="103">
        <v>0.1</v>
      </c>
      <c r="I22" s="102">
        <v>1</v>
      </c>
      <c r="J22" s="27"/>
      <c r="K22" s="27"/>
      <c r="L22" s="66" t="s">
        <v>26</v>
      </c>
      <c r="M22" s="104"/>
      <c r="N22" s="105"/>
      <c r="O22" s="104" t="s">
        <v>26</v>
      </c>
      <c r="P22" s="27"/>
      <c r="Q22" s="24"/>
    </row>
    <row r="23" spans="1:17" s="52" customFormat="1" x14ac:dyDescent="0.3">
      <c r="A23" s="24"/>
      <c r="B23" s="27"/>
      <c r="C23" s="40"/>
      <c r="D23" s="102"/>
      <c r="E23" s="98"/>
      <c r="F23" s="98"/>
      <c r="G23" s="66"/>
      <c r="H23" s="103">
        <v>0.1</v>
      </c>
      <c r="I23" s="102">
        <v>1</v>
      </c>
      <c r="J23" s="27"/>
      <c r="K23" s="27"/>
      <c r="L23" s="66" t="s">
        <v>26</v>
      </c>
      <c r="M23" s="104"/>
      <c r="N23" s="105"/>
      <c r="O23" s="104" t="s">
        <v>26</v>
      </c>
      <c r="P23" s="27"/>
      <c r="Q23" s="24"/>
    </row>
    <row r="24" spans="1:17" s="52" customFormat="1" x14ac:dyDescent="0.3">
      <c r="A24" s="24"/>
      <c r="B24" s="27"/>
      <c r="C24" s="40"/>
      <c r="D24" s="102"/>
      <c r="E24" s="98"/>
      <c r="F24" s="98"/>
      <c r="G24" s="66"/>
      <c r="H24" s="103">
        <v>0.1</v>
      </c>
      <c r="I24" s="102">
        <v>1</v>
      </c>
      <c r="J24" s="27"/>
      <c r="K24" s="27"/>
      <c r="L24" s="66" t="s">
        <v>26</v>
      </c>
      <c r="M24" s="104"/>
      <c r="N24" s="105"/>
      <c r="O24" s="104" t="s">
        <v>26</v>
      </c>
      <c r="P24" s="27"/>
      <c r="Q24" s="24"/>
    </row>
    <row r="25" spans="1:17" s="52" customFormat="1" x14ac:dyDescent="0.3">
      <c r="A25" s="24"/>
      <c r="B25" s="27"/>
      <c r="C25" s="40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27"/>
      <c r="O25" s="27"/>
      <c r="P25" s="27"/>
      <c r="Q25" s="24"/>
    </row>
    <row r="26" spans="1:17" s="52" customFormat="1" x14ac:dyDescent="0.3">
      <c r="A26" s="24"/>
      <c r="B26" s="27"/>
      <c r="C26" s="40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27"/>
      <c r="O26" s="27"/>
      <c r="P26" s="27"/>
      <c r="Q26" s="24"/>
    </row>
    <row r="27" spans="1:17" s="52" customFormat="1" x14ac:dyDescent="0.3">
      <c r="A27" s="24"/>
      <c r="B27" s="27"/>
      <c r="C27" s="40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27"/>
      <c r="O27" s="27"/>
      <c r="P27" s="27"/>
      <c r="Q27" s="24"/>
    </row>
    <row r="28" spans="1:17" s="52" customFormat="1" x14ac:dyDescent="0.3">
      <c r="A28" s="24"/>
      <c r="B28" s="27"/>
      <c r="C28" s="40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27"/>
      <c r="O28" s="27"/>
      <c r="P28" s="27"/>
      <c r="Q28" s="24"/>
    </row>
    <row r="29" spans="1:17" s="52" customFormat="1" x14ac:dyDescent="0.3">
      <c r="A29" s="24"/>
      <c r="B29" s="27"/>
      <c r="C29" s="40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27"/>
      <c r="O29" s="27"/>
      <c r="P29" s="27"/>
      <c r="Q29" s="24"/>
    </row>
    <row r="30" spans="1:17" s="52" customFormat="1" x14ac:dyDescent="0.3">
      <c r="A30" s="24"/>
      <c r="B30" s="27"/>
      <c r="C30" s="40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27"/>
      <c r="O30" s="27"/>
      <c r="P30" s="27"/>
      <c r="Q30" s="24"/>
    </row>
    <row r="31" spans="1:17" s="52" customFormat="1" x14ac:dyDescent="0.3">
      <c r="A31" s="24"/>
      <c r="B31" s="27"/>
      <c r="C31" s="40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27"/>
      <c r="O31" s="27"/>
      <c r="P31" s="27"/>
      <c r="Q31" s="24"/>
    </row>
    <row r="32" spans="1:17" s="52" customFormat="1" x14ac:dyDescent="0.3">
      <c r="A32" s="24"/>
      <c r="B32" s="27"/>
      <c r="C32" s="40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27"/>
      <c r="O32" s="27"/>
      <c r="P32" s="27"/>
      <c r="Q32" s="24"/>
    </row>
    <row r="33" spans="1:17" s="52" customFormat="1" x14ac:dyDescent="0.3">
      <c r="A33" s="24"/>
      <c r="B33" s="27"/>
      <c r="C33" s="40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27"/>
      <c r="O33" s="27"/>
      <c r="P33" s="27"/>
      <c r="Q33" s="24"/>
    </row>
    <row r="34" spans="1:17" s="52" customFormat="1" x14ac:dyDescent="0.3">
      <c r="A34" s="24"/>
      <c r="B34" s="27"/>
      <c r="C34" s="40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27"/>
      <c r="O34" s="27"/>
      <c r="P34" s="27"/>
      <c r="Q34" s="24"/>
    </row>
    <row r="35" spans="1:17" s="52" customFormat="1" x14ac:dyDescent="0.3">
      <c r="A35" s="24"/>
      <c r="B35" s="27"/>
      <c r="C35" s="40"/>
      <c r="D35" s="54"/>
      <c r="E35" s="54"/>
      <c r="F35" s="54"/>
      <c r="G35" s="54"/>
      <c r="H35" s="54" t="s">
        <v>29</v>
      </c>
      <c r="I35" s="54"/>
      <c r="J35" s="54"/>
      <c r="K35" s="54"/>
      <c r="L35" s="54"/>
      <c r="M35" s="54"/>
      <c r="N35" s="27"/>
      <c r="O35" s="27"/>
      <c r="P35" s="27"/>
      <c r="Q35" s="24"/>
    </row>
    <row r="36" spans="1:17" s="52" customFormat="1" x14ac:dyDescent="0.3">
      <c r="A36" s="24"/>
      <c r="B36" s="27"/>
      <c r="C36" s="40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27"/>
      <c r="O36" s="27"/>
      <c r="P36" s="27"/>
      <c r="Q36" s="24"/>
    </row>
    <row r="37" spans="1:17" s="52" customFormat="1" ht="72.400000000000006" customHeight="1" x14ac:dyDescent="0.3">
      <c r="A37" s="24"/>
      <c r="B37" s="27"/>
      <c r="C37" s="40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27"/>
      <c r="O37" s="27"/>
      <c r="P37" s="27"/>
      <c r="Q37" s="24"/>
    </row>
    <row r="38" spans="1:17" s="52" customFormat="1" x14ac:dyDescent="0.3">
      <c r="A38" s="24"/>
      <c r="B38" s="27"/>
      <c r="C38" s="40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27"/>
      <c r="O38" s="27"/>
      <c r="P38" s="27"/>
      <c r="Q38" s="24"/>
    </row>
    <row r="39" spans="1:17" s="52" customFormat="1" ht="28.9" customHeight="1" x14ac:dyDescent="0.3">
      <c r="A39" s="24"/>
      <c r="B39" s="27"/>
      <c r="C39" s="40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27"/>
      <c r="O39" s="27"/>
      <c r="P39" s="27"/>
      <c r="Q39" s="24"/>
    </row>
    <row r="40" spans="1:17" s="52" customFormat="1" ht="16.899999999999999" customHeight="1" x14ac:dyDescent="0.4">
      <c r="A40" s="24"/>
      <c r="B40" s="27"/>
      <c r="C40" s="106" t="s">
        <v>8</v>
      </c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3"/>
      <c r="O40" s="27"/>
      <c r="P40" s="27"/>
      <c r="Q40" s="24"/>
    </row>
    <row r="41" spans="1:17" s="57" customFormat="1" ht="25.15" customHeight="1" x14ac:dyDescent="0.35">
      <c r="A41" s="56"/>
      <c r="B41" s="59"/>
      <c r="C41" s="107" t="s">
        <v>9</v>
      </c>
      <c r="D41" s="85"/>
      <c r="E41" s="85"/>
      <c r="F41" s="85"/>
      <c r="G41" s="85"/>
      <c r="I41" s="85"/>
      <c r="J41" s="85"/>
      <c r="K41" s="85"/>
      <c r="L41" s="85"/>
      <c r="M41" s="85"/>
      <c r="N41" s="84"/>
      <c r="O41" s="59"/>
      <c r="P41" s="59"/>
      <c r="Q41" s="56"/>
    </row>
    <row r="42" spans="1:17" s="58" customFormat="1" ht="24" customHeight="1" x14ac:dyDescent="0.35">
      <c r="A42" s="56"/>
      <c r="B42" s="59"/>
      <c r="C42" s="120" t="s">
        <v>10</v>
      </c>
      <c r="D42" s="121"/>
      <c r="E42" s="122"/>
      <c r="F42" s="122"/>
      <c r="G42" s="109"/>
      <c r="H42" s="85"/>
      <c r="I42" s="109"/>
      <c r="J42" s="109"/>
      <c r="K42" s="109"/>
      <c r="L42" s="109"/>
      <c r="M42" s="109"/>
      <c r="N42" s="85"/>
      <c r="O42" s="60"/>
      <c r="P42" s="60"/>
      <c r="Q42" s="56"/>
    </row>
    <row r="43" spans="1:17" s="58" customFormat="1" ht="36" customHeight="1" x14ac:dyDescent="0.3">
      <c r="A43" s="56"/>
      <c r="B43" s="59"/>
      <c r="C43" s="121"/>
      <c r="D43" s="121"/>
      <c r="E43" s="122"/>
      <c r="F43" s="122"/>
      <c r="G43" s="109"/>
      <c r="H43" s="110" t="s">
        <v>11</v>
      </c>
      <c r="I43" s="109"/>
      <c r="J43" s="109"/>
      <c r="K43" s="109"/>
      <c r="L43" s="109"/>
      <c r="M43" s="109"/>
      <c r="N43" s="110"/>
      <c r="O43" s="60"/>
      <c r="P43" s="60"/>
      <c r="Q43" s="56"/>
    </row>
    <row r="44" spans="1:17" s="58" customFormat="1" ht="31.15" customHeight="1" x14ac:dyDescent="0.35">
      <c r="A44" s="56"/>
      <c r="B44" s="59"/>
      <c r="C44" s="86" t="s">
        <v>5</v>
      </c>
      <c r="D44" s="86"/>
      <c r="E44" s="86"/>
      <c r="F44" s="86"/>
      <c r="G44" s="86"/>
      <c r="H44" s="111"/>
      <c r="I44" s="86"/>
      <c r="J44" s="86"/>
      <c r="K44" s="86"/>
      <c r="L44" s="86"/>
      <c r="M44" s="86"/>
      <c r="N44" s="111"/>
      <c r="O44" s="60"/>
      <c r="P44" s="60"/>
      <c r="Q44" s="56"/>
    </row>
    <row r="45" spans="1:17" s="58" customFormat="1" ht="16.899999999999999" customHeight="1" x14ac:dyDescent="0.35">
      <c r="A45" s="56"/>
      <c r="B45" s="59"/>
      <c r="C45" s="87" t="s">
        <v>12</v>
      </c>
      <c r="D45" s="86"/>
      <c r="E45" s="86"/>
      <c r="F45" s="86"/>
      <c r="G45" s="86"/>
      <c r="H45" s="110" t="s">
        <v>40</v>
      </c>
      <c r="I45" s="86"/>
      <c r="J45" s="86"/>
      <c r="K45" s="86"/>
      <c r="L45" s="86"/>
      <c r="M45" s="86"/>
      <c r="N45" s="110"/>
      <c r="O45" s="60"/>
      <c r="P45" s="60"/>
      <c r="Q45" s="56"/>
    </row>
    <row r="46" spans="1:17" s="58" customFormat="1" ht="16.899999999999999" customHeight="1" x14ac:dyDescent="0.35">
      <c r="A46" s="56"/>
      <c r="B46" s="59"/>
      <c r="C46" s="112" t="s">
        <v>13</v>
      </c>
      <c r="D46" s="86"/>
      <c r="E46" s="86"/>
      <c r="F46" s="86"/>
      <c r="G46" s="86"/>
      <c r="H46" s="110" t="s">
        <v>41</v>
      </c>
      <c r="I46" s="86"/>
      <c r="J46" s="86"/>
      <c r="K46" s="86"/>
      <c r="L46" s="86"/>
      <c r="M46" s="86"/>
      <c r="N46" s="110"/>
      <c r="O46" s="60"/>
      <c r="P46" s="60"/>
      <c r="Q46" s="56"/>
    </row>
    <row r="47" spans="1:17" ht="16.899999999999999" customHeight="1" x14ac:dyDescent="0.35">
      <c r="A47" s="56"/>
      <c r="B47" s="59"/>
      <c r="C47" s="112" t="s">
        <v>6</v>
      </c>
      <c r="D47" s="88"/>
      <c r="E47" s="88"/>
      <c r="F47" s="88"/>
      <c r="G47" s="88"/>
      <c r="H47" s="110" t="s">
        <v>7</v>
      </c>
      <c r="I47" s="88"/>
      <c r="J47" s="88"/>
      <c r="K47" s="88"/>
      <c r="L47" s="88"/>
      <c r="M47" s="88"/>
      <c r="N47" s="110"/>
      <c r="O47" s="60"/>
      <c r="P47" s="60"/>
      <c r="Q47" s="56"/>
    </row>
    <row r="48" spans="1:17" ht="16.899999999999999" customHeight="1" x14ac:dyDescent="0.35">
      <c r="A48" s="56"/>
      <c r="B48" s="59"/>
      <c r="C48" s="112"/>
      <c r="D48" s="88"/>
      <c r="E48" s="88"/>
      <c r="F48" s="88"/>
      <c r="G48" s="88"/>
      <c r="I48" s="88"/>
      <c r="J48" s="88"/>
      <c r="K48" s="88"/>
      <c r="L48" s="88"/>
      <c r="M48" s="88"/>
      <c r="N48"/>
      <c r="O48" s="60"/>
      <c r="P48" s="60"/>
      <c r="Q48" s="56"/>
    </row>
    <row r="49" spans="1:17" ht="16.899999999999999" customHeight="1" x14ac:dyDescent="0.35">
      <c r="A49" s="56"/>
      <c r="B49" s="59"/>
      <c r="C49" s="112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112" t="s">
        <v>42</v>
      </c>
      <c r="O49" s="60"/>
      <c r="P49" s="60"/>
      <c r="Q49" s="56"/>
    </row>
    <row r="50" spans="1:17" s="57" customFormat="1" ht="9.4" customHeight="1" x14ac:dyDescent="0.35">
      <c r="A50" s="56"/>
      <c r="B50" s="5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08"/>
      <c r="O50" s="59"/>
      <c r="P50" s="59"/>
      <c r="Q50" s="56"/>
    </row>
    <row r="51" spans="1:17" s="57" customFormat="1" ht="400.15" customHeight="1" x14ac:dyDescent="0.3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</row>
  </sheetData>
  <sheetProtection password="8E71" sheet="1" objects="1" scenarios="1"/>
  <mergeCells count="2">
    <mergeCell ref="C8:N8"/>
    <mergeCell ref="C42:F43"/>
  </mergeCells>
  <phoneticPr fontId="0" type="noConversion"/>
  <dataValidations count="3">
    <dataValidation allowBlank="1" sqref="N5:N7 N1:N2 A1:B1048576 D1:M7 C1:C40 C51:M65536 C44 N44 G22:G24 O25:P65536 C46:C49 E9:G13 H44 D9:D14 H9:M14 N9:N19 Q1:IV1048576 O1:P19 D44:G49 I44:M49 H49 D25:G41 I25:N41 H25:H40 N50:N65536"/>
    <dataValidation type="decimal" errorStyle="warning" allowBlank="1" showErrorMessage="1" error="Please enter numeric values only." sqref="H17:H18">
      <formula1>0</formula1>
      <formula2>100</formula2>
    </dataValidation>
    <dataValidation type="decimal" allowBlank="1" showErrorMessage="1" error="Enter numeric values only" sqref="N22:N24 E17:F18 E14:G14 E22:F24 H22:I24 K22:K24">
      <formula1>0</formula1>
      <formula2>10000</formula2>
    </dataValidation>
  </dataValidations>
  <hyperlinks>
    <hyperlink ref="H47" r:id="rId1" display="mailto:info@megazyme.com"/>
    <hyperlink ref="H43" r:id="rId2" display="http://www.megazyme.com/"/>
    <hyperlink ref="H46" r:id="rId3"/>
    <hyperlink ref="H45" r:id="rId4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2" min="1" max="15" man="1"/>
    <brk id="49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7"/>
  <sheetViews>
    <sheetView zoomScaleNormal="100" workbookViewId="0">
      <selection activeCell="T7" sqref="T7"/>
    </sheetView>
  </sheetViews>
  <sheetFormatPr defaultColWidth="12.28515625" defaultRowHeight="15" x14ac:dyDescent="0.3"/>
  <cols>
    <col min="1" max="2" width="1.7109375" style="2" customWidth="1"/>
    <col min="3" max="3" width="4.7109375" style="2" customWidth="1"/>
    <col min="4" max="4" width="16.28515625" style="2" customWidth="1"/>
    <col min="5" max="9" width="10.7109375" style="2" customWidth="1"/>
    <col min="10" max="10" width="1.7109375" style="2" customWidth="1"/>
    <col min="11" max="11" width="10.42578125" style="2" hidden="1" customWidth="1"/>
    <col min="12" max="12" width="10.7109375" style="2" customWidth="1"/>
    <col min="13" max="13" width="10.42578125" style="2" hidden="1" customWidth="1"/>
    <col min="14" max="14" width="10.7109375" style="2" customWidth="1"/>
    <col min="15" max="15" width="1.7109375" style="2" customWidth="1"/>
    <col min="16" max="16" width="10.7109375" style="2" customWidth="1"/>
    <col min="17" max="17" width="9.7109375" style="2" hidden="1" customWidth="1"/>
    <col min="18" max="18" width="10.7109375" style="2" customWidth="1"/>
    <col min="19" max="19" width="2.42578125" style="2" customWidth="1"/>
    <col min="20" max="20" width="200.7109375" style="2" customWidth="1"/>
    <col min="21" max="16384" width="12.28515625" style="2"/>
  </cols>
  <sheetData>
    <row r="1" spans="1:20" ht="7.9" customHeight="1" x14ac:dyDescent="0.3">
      <c r="A1" s="9"/>
      <c r="B1" s="9"/>
      <c r="C1" s="9"/>
      <c r="D1" s="9"/>
      <c r="E1" s="9"/>
      <c r="F1" s="9"/>
      <c r="G1" s="9"/>
      <c r="H1" s="9"/>
      <c r="I1" s="9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102.75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8"/>
    </row>
    <row r="3" spans="1:20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8"/>
    </row>
    <row r="4" spans="1:20" x14ac:dyDescent="0.3">
      <c r="A4" s="9"/>
      <c r="B4" s="5"/>
      <c r="C4" s="6"/>
      <c r="D4" s="6" t="s">
        <v>19</v>
      </c>
      <c r="E4" s="123"/>
      <c r="F4" s="124"/>
      <c r="G4" s="125"/>
      <c r="H4" s="5"/>
      <c r="I4" s="5"/>
      <c r="J4" s="5"/>
      <c r="K4" s="5"/>
      <c r="L4" s="21"/>
      <c r="M4" s="21"/>
      <c r="N4" s="21"/>
      <c r="O4" s="5"/>
      <c r="P4" s="21"/>
      <c r="Q4" s="5"/>
      <c r="R4" s="5"/>
      <c r="S4" s="5"/>
      <c r="T4" s="8"/>
    </row>
    <row r="5" spans="1:20" ht="15.4" customHeight="1" x14ac:dyDescent="0.3">
      <c r="A5" s="9"/>
      <c r="B5" s="5"/>
      <c r="C5" s="5"/>
      <c r="D5" s="5"/>
      <c r="E5" s="5"/>
      <c r="F5" s="5"/>
      <c r="G5" s="5"/>
      <c r="H5" s="5"/>
      <c r="I5" s="5"/>
      <c r="K5" s="48"/>
      <c r="L5" s="5"/>
      <c r="M5" s="5"/>
      <c r="N5" s="5"/>
      <c r="O5" s="5"/>
      <c r="P5" s="5"/>
      <c r="Q5" s="5"/>
      <c r="R5" s="11"/>
      <c r="S5" s="5"/>
      <c r="T5" s="8"/>
    </row>
    <row r="6" spans="1:20" x14ac:dyDescent="0.3">
      <c r="A6" s="9"/>
      <c r="B6" s="5"/>
      <c r="C6" s="5"/>
      <c r="E6" s="6" t="s">
        <v>20</v>
      </c>
      <c r="G6" s="5"/>
      <c r="H6" s="5"/>
      <c r="I6" s="5"/>
      <c r="J6" s="5"/>
      <c r="K6" s="48"/>
      <c r="L6" s="5"/>
      <c r="M6" s="5"/>
      <c r="N6" s="5"/>
      <c r="O6" s="5"/>
      <c r="P6" s="5"/>
      <c r="Q6" s="5"/>
      <c r="R6" s="11"/>
      <c r="S6" s="5"/>
      <c r="T6" s="8"/>
    </row>
    <row r="7" spans="1:20" ht="19.5" x14ac:dyDescent="0.4">
      <c r="A7" s="9"/>
      <c r="B7" s="5"/>
      <c r="C7" s="4"/>
      <c r="D7" s="4"/>
      <c r="E7" s="80" t="s">
        <v>17</v>
      </c>
      <c r="F7" s="80" t="s">
        <v>18</v>
      </c>
      <c r="G7" s="4"/>
      <c r="H7" s="4"/>
      <c r="I7" s="4"/>
      <c r="J7" s="5"/>
      <c r="K7" s="48"/>
      <c r="L7" s="5"/>
      <c r="M7" s="5"/>
      <c r="N7" s="5"/>
      <c r="O7" s="5"/>
      <c r="P7" s="5"/>
      <c r="Q7" s="5"/>
      <c r="R7" s="5"/>
      <c r="S7" s="5"/>
      <c r="T7" s="8"/>
    </row>
    <row r="8" spans="1:20" x14ac:dyDescent="0.3">
      <c r="A8" s="9"/>
      <c r="B8" s="5"/>
      <c r="C8" s="4"/>
      <c r="D8" s="4">
        <v>1</v>
      </c>
      <c r="E8" s="23"/>
      <c r="F8" s="23"/>
      <c r="G8" s="4"/>
      <c r="H8" s="4"/>
      <c r="I8" s="4"/>
      <c r="J8" s="5"/>
      <c r="K8" s="48"/>
      <c r="L8" s="5"/>
      <c r="M8" s="5"/>
      <c r="N8" s="5"/>
      <c r="O8" s="5"/>
      <c r="P8" s="5"/>
      <c r="Q8" s="5"/>
      <c r="R8" s="5"/>
      <c r="S8" s="5"/>
      <c r="T8" s="8"/>
    </row>
    <row r="9" spans="1:20" x14ac:dyDescent="0.3">
      <c r="A9" s="9"/>
      <c r="B9" s="5"/>
      <c r="C9" s="4"/>
      <c r="D9" s="4">
        <v>2</v>
      </c>
      <c r="E9" s="23"/>
      <c r="F9" s="23"/>
      <c r="G9" s="4"/>
      <c r="H9" s="4"/>
      <c r="I9" s="4"/>
      <c r="J9" s="5"/>
      <c r="K9" s="48"/>
      <c r="L9" s="5"/>
      <c r="M9" s="5"/>
      <c r="N9" s="5"/>
      <c r="O9" s="5"/>
      <c r="P9" s="5"/>
      <c r="Q9" s="5"/>
      <c r="R9" s="5"/>
      <c r="S9" s="5"/>
      <c r="T9" s="8"/>
    </row>
    <row r="10" spans="1:20" x14ac:dyDescent="0.3">
      <c r="A10" s="9"/>
      <c r="B10" s="5"/>
      <c r="C10" s="4"/>
      <c r="D10" s="4"/>
      <c r="E10" s="113">
        <f>IF(COUNT(E8:E9)=0,0,(IF(A1_blank_1=0,0.0000001,A1_blank_1)+IF(A1_blank_2=0,0.0000001,A1_blank_2))/COUNT(E8:E9))</f>
        <v>0</v>
      </c>
      <c r="F10" s="113">
        <f>IF(COUNT(F8:F9)=0,0,(IF(A2_blank_1=0,0.0000001,A2_blank_1)+IF(A2_blank_2=0,0.0000001,A2_blank_2))/COUNT(F8:F9))</f>
        <v>0</v>
      </c>
      <c r="G10" s="4"/>
      <c r="H10" s="4"/>
      <c r="I10" s="4"/>
      <c r="J10" s="5"/>
      <c r="K10" s="5"/>
      <c r="L10" s="5"/>
      <c r="M10" s="5"/>
      <c r="N10" s="5"/>
      <c r="O10" s="5"/>
      <c r="P10" s="5"/>
      <c r="Q10" s="5"/>
      <c r="R10" s="5"/>
      <c r="S10" s="5"/>
      <c r="T10" s="8"/>
    </row>
    <row r="11" spans="1:20" s="3" customFormat="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8"/>
    </row>
    <row r="12" spans="1:20" s="3" customFormat="1" x14ac:dyDescent="0.3">
      <c r="A12" s="9"/>
      <c r="B12" s="5"/>
      <c r="D12" s="5"/>
      <c r="E12" s="6" t="s">
        <v>21</v>
      </c>
      <c r="F12" s="5"/>
      <c r="G12" s="5"/>
      <c r="H12" s="5"/>
      <c r="I12" s="5"/>
      <c r="J12" s="5"/>
      <c r="K12" s="5"/>
      <c r="L12" s="6" t="s">
        <v>1</v>
      </c>
      <c r="M12" s="5"/>
      <c r="N12" s="63"/>
      <c r="O12" s="5"/>
      <c r="P12" s="5"/>
      <c r="Q12" s="5"/>
      <c r="R12" s="5"/>
      <c r="S12" s="5"/>
      <c r="T12" s="8"/>
    </row>
    <row r="13" spans="1:20" s="18" customFormat="1" ht="57" customHeight="1" x14ac:dyDescent="0.3">
      <c r="A13" s="13"/>
      <c r="B13" s="14"/>
      <c r="C13" s="15"/>
      <c r="D13" s="12" t="s">
        <v>0</v>
      </c>
      <c r="E13" s="79" t="s">
        <v>17</v>
      </c>
      <c r="F13" s="79" t="s">
        <v>18</v>
      </c>
      <c r="G13" s="79" t="s">
        <v>30</v>
      </c>
      <c r="H13" s="20" t="s">
        <v>23</v>
      </c>
      <c r="I13" s="20" t="s">
        <v>24</v>
      </c>
      <c r="J13" s="81"/>
      <c r="K13" s="114" t="s">
        <v>31</v>
      </c>
      <c r="L13" s="32" t="s">
        <v>35</v>
      </c>
      <c r="M13" s="114" t="s">
        <v>32</v>
      </c>
      <c r="N13" s="32" t="s">
        <v>36</v>
      </c>
      <c r="O13" s="81"/>
      <c r="P13" s="20" t="s">
        <v>2</v>
      </c>
      <c r="Q13" s="114" t="s">
        <v>33</v>
      </c>
      <c r="R13" s="32" t="s">
        <v>37</v>
      </c>
      <c r="S13" s="16"/>
      <c r="T13" s="17"/>
    </row>
    <row r="14" spans="1:20" x14ac:dyDescent="0.3">
      <c r="A14" s="9"/>
      <c r="B14" s="5"/>
      <c r="C14" s="1">
        <v>1</v>
      </c>
      <c r="D14" s="22"/>
      <c r="E14" s="23"/>
      <c r="F14" s="23"/>
      <c r="G14" s="66" t="str">
        <f>IF(ISNUMBER('Creep Calculation'!E11),'Creep Calculation'!E11,"")</f>
        <v/>
      </c>
      <c r="H14" s="68">
        <v>0.1</v>
      </c>
      <c r="I14" s="22">
        <v>1</v>
      </c>
      <c r="J14" s="7"/>
      <c r="K14" s="115">
        <f t="shared" ref="K14:K53" si="0">(IF(ISNUMBER(G14),G14,A2_sample)-A1_sample)-(A2_blank_ave-A1_blank_ave)</f>
        <v>0</v>
      </c>
      <c r="L14" s="19" t="str">
        <f t="shared" ref="L14:L53" si="1">IF(OR(ISBLANK(A1_sample),AND(ISBLANK(A2_sample),G14=""),A1_blank_ave=0,A2_blank_ave=0),"",Change_absorbance)</f>
        <v/>
      </c>
      <c r="M14" s="115">
        <f t="shared" ref="M14:M53" si="2">0.01783*K14*Dilution/Sample_volume</f>
        <v>0</v>
      </c>
      <c r="N14" s="69" t="str">
        <f t="shared" ref="N14:N53" si="3">IF(OR(ISBLANK(A1_sample),AND(ISBLANK(A2_sample),G14=""),A1_blank_ave=0,A2_blank_ave=0),"",Concentration_gL)</f>
        <v/>
      </c>
      <c r="O14" s="7"/>
      <c r="P14" s="67"/>
      <c r="Q14" s="115" t="e">
        <f t="shared" ref="Q14:Q53" si="4">Concentration_gL*100/Sample_con_gL</f>
        <v>#DIV/0!</v>
      </c>
      <c r="R14" s="69" t="str">
        <f t="shared" ref="R14:R53" si="5">IF(ISERROR(Concentration_gg),"",Concentration_gg)</f>
        <v/>
      </c>
      <c r="S14" s="5"/>
      <c r="T14" s="8"/>
    </row>
    <row r="15" spans="1:20" x14ac:dyDescent="0.3">
      <c r="A15" s="9"/>
      <c r="B15" s="5"/>
      <c r="C15" s="1">
        <v>2</v>
      </c>
      <c r="D15" s="22"/>
      <c r="E15" s="23"/>
      <c r="F15" s="23"/>
      <c r="G15" s="66" t="str">
        <f>IF(ISNUMBER('Creep Calculation'!E12),'Creep Calculation'!E12,"")</f>
        <v/>
      </c>
      <c r="H15" s="68">
        <v>0.1</v>
      </c>
      <c r="I15" s="22">
        <v>1</v>
      </c>
      <c r="J15" s="7"/>
      <c r="K15" s="115">
        <f t="shared" si="0"/>
        <v>0</v>
      </c>
      <c r="L15" s="19" t="str">
        <f t="shared" si="1"/>
        <v/>
      </c>
      <c r="M15" s="115">
        <f t="shared" si="2"/>
        <v>0</v>
      </c>
      <c r="N15" s="69" t="str">
        <f t="shared" si="3"/>
        <v/>
      </c>
      <c r="O15" s="7"/>
      <c r="P15" s="67"/>
      <c r="Q15" s="115" t="e">
        <f t="shared" si="4"/>
        <v>#DIV/0!</v>
      </c>
      <c r="R15" s="69" t="str">
        <f t="shared" si="5"/>
        <v/>
      </c>
      <c r="S15" s="5"/>
      <c r="T15" s="8"/>
    </row>
    <row r="16" spans="1:20" x14ac:dyDescent="0.3">
      <c r="A16" s="9"/>
      <c r="B16" s="5"/>
      <c r="C16" s="1">
        <v>3</v>
      </c>
      <c r="D16" s="22"/>
      <c r="E16" s="23"/>
      <c r="F16" s="23"/>
      <c r="G16" s="66" t="str">
        <f>IF(ISNUMBER('Creep Calculation'!E13),'Creep Calculation'!E13,"")</f>
        <v/>
      </c>
      <c r="H16" s="68">
        <v>0.1</v>
      </c>
      <c r="I16" s="22">
        <v>1</v>
      </c>
      <c r="J16" s="7"/>
      <c r="K16" s="115">
        <f t="shared" si="0"/>
        <v>0</v>
      </c>
      <c r="L16" s="19" t="str">
        <f t="shared" si="1"/>
        <v/>
      </c>
      <c r="M16" s="115">
        <f t="shared" si="2"/>
        <v>0</v>
      </c>
      <c r="N16" s="69" t="str">
        <f t="shared" si="3"/>
        <v/>
      </c>
      <c r="O16" s="7"/>
      <c r="P16" s="67"/>
      <c r="Q16" s="115" t="e">
        <f t="shared" si="4"/>
        <v>#DIV/0!</v>
      </c>
      <c r="R16" s="69" t="str">
        <f t="shared" si="5"/>
        <v/>
      </c>
      <c r="S16" s="5"/>
      <c r="T16" s="8"/>
    </row>
    <row r="17" spans="1:20" x14ac:dyDescent="0.3">
      <c r="A17" s="9"/>
      <c r="B17" s="5"/>
      <c r="C17" s="1">
        <v>4</v>
      </c>
      <c r="D17" s="22"/>
      <c r="E17" s="23"/>
      <c r="F17" s="23"/>
      <c r="G17" s="66" t="str">
        <f>IF(ISNUMBER('Creep Calculation'!E14),'Creep Calculation'!E14,"")</f>
        <v/>
      </c>
      <c r="H17" s="68">
        <v>0.1</v>
      </c>
      <c r="I17" s="22">
        <v>1</v>
      </c>
      <c r="J17" s="7"/>
      <c r="K17" s="115">
        <f t="shared" si="0"/>
        <v>0</v>
      </c>
      <c r="L17" s="19" t="str">
        <f t="shared" si="1"/>
        <v/>
      </c>
      <c r="M17" s="115">
        <f t="shared" si="2"/>
        <v>0</v>
      </c>
      <c r="N17" s="69" t="str">
        <f t="shared" si="3"/>
        <v/>
      </c>
      <c r="O17" s="7"/>
      <c r="P17" s="67"/>
      <c r="Q17" s="115" t="e">
        <f t="shared" si="4"/>
        <v>#DIV/0!</v>
      </c>
      <c r="R17" s="69" t="str">
        <f t="shared" si="5"/>
        <v/>
      </c>
      <c r="S17" s="5"/>
      <c r="T17" s="8"/>
    </row>
    <row r="18" spans="1:20" x14ac:dyDescent="0.3">
      <c r="A18" s="9"/>
      <c r="B18" s="5"/>
      <c r="C18" s="1">
        <v>5</v>
      </c>
      <c r="D18" s="22"/>
      <c r="E18" s="23"/>
      <c r="F18" s="23"/>
      <c r="G18" s="66" t="str">
        <f>IF(ISNUMBER('Creep Calculation'!E15),'Creep Calculation'!E15,"")</f>
        <v/>
      </c>
      <c r="H18" s="68">
        <v>0.1</v>
      </c>
      <c r="I18" s="22">
        <v>1</v>
      </c>
      <c r="J18" s="7"/>
      <c r="K18" s="115">
        <f t="shared" si="0"/>
        <v>0</v>
      </c>
      <c r="L18" s="19" t="str">
        <f t="shared" si="1"/>
        <v/>
      </c>
      <c r="M18" s="115">
        <f t="shared" si="2"/>
        <v>0</v>
      </c>
      <c r="N18" s="69" t="str">
        <f t="shared" si="3"/>
        <v/>
      </c>
      <c r="O18" s="7"/>
      <c r="P18" s="67"/>
      <c r="Q18" s="115" t="e">
        <f t="shared" si="4"/>
        <v>#DIV/0!</v>
      </c>
      <c r="R18" s="69" t="str">
        <f t="shared" si="5"/>
        <v/>
      </c>
      <c r="S18" s="5"/>
      <c r="T18" s="8"/>
    </row>
    <row r="19" spans="1:20" x14ac:dyDescent="0.3">
      <c r="A19" s="9"/>
      <c r="B19" s="5"/>
      <c r="C19" s="1">
        <v>6</v>
      </c>
      <c r="D19" s="22"/>
      <c r="E19" s="23"/>
      <c r="F19" s="23"/>
      <c r="G19" s="66" t="str">
        <f>IF(ISNUMBER('Creep Calculation'!E16),'Creep Calculation'!E16,"")</f>
        <v/>
      </c>
      <c r="H19" s="68">
        <v>0.1</v>
      </c>
      <c r="I19" s="22">
        <v>1</v>
      </c>
      <c r="J19" s="7"/>
      <c r="K19" s="115">
        <f t="shared" si="0"/>
        <v>0</v>
      </c>
      <c r="L19" s="19" t="str">
        <f t="shared" si="1"/>
        <v/>
      </c>
      <c r="M19" s="115">
        <f t="shared" si="2"/>
        <v>0</v>
      </c>
      <c r="N19" s="69" t="str">
        <f t="shared" si="3"/>
        <v/>
      </c>
      <c r="O19" s="7"/>
      <c r="P19" s="67"/>
      <c r="Q19" s="115" t="e">
        <f t="shared" si="4"/>
        <v>#DIV/0!</v>
      </c>
      <c r="R19" s="69" t="str">
        <f t="shared" si="5"/>
        <v/>
      </c>
      <c r="S19" s="5"/>
      <c r="T19" s="8"/>
    </row>
    <row r="20" spans="1:20" x14ac:dyDescent="0.3">
      <c r="A20" s="9"/>
      <c r="B20" s="5"/>
      <c r="C20" s="1">
        <v>7</v>
      </c>
      <c r="D20" s="22"/>
      <c r="E20" s="23"/>
      <c r="F20" s="23"/>
      <c r="G20" s="66" t="str">
        <f>IF(ISNUMBER('Creep Calculation'!E17),'Creep Calculation'!E17,"")</f>
        <v/>
      </c>
      <c r="H20" s="68">
        <v>0.1</v>
      </c>
      <c r="I20" s="22">
        <v>1</v>
      </c>
      <c r="J20" s="7"/>
      <c r="K20" s="115">
        <f t="shared" si="0"/>
        <v>0</v>
      </c>
      <c r="L20" s="19" t="str">
        <f t="shared" si="1"/>
        <v/>
      </c>
      <c r="M20" s="115">
        <f t="shared" si="2"/>
        <v>0</v>
      </c>
      <c r="N20" s="69" t="str">
        <f t="shared" si="3"/>
        <v/>
      </c>
      <c r="O20" s="7"/>
      <c r="P20" s="67"/>
      <c r="Q20" s="115" t="e">
        <f t="shared" si="4"/>
        <v>#DIV/0!</v>
      </c>
      <c r="R20" s="69" t="str">
        <f t="shared" si="5"/>
        <v/>
      </c>
      <c r="S20" s="5"/>
      <c r="T20" s="8"/>
    </row>
    <row r="21" spans="1:20" x14ac:dyDescent="0.3">
      <c r="A21" s="9"/>
      <c r="B21" s="5"/>
      <c r="C21" s="1">
        <v>8</v>
      </c>
      <c r="D21" s="22"/>
      <c r="E21" s="23"/>
      <c r="F21" s="23"/>
      <c r="G21" s="66" t="str">
        <f>IF(ISNUMBER('Creep Calculation'!E18),'Creep Calculation'!E18,"")</f>
        <v/>
      </c>
      <c r="H21" s="68">
        <v>0.1</v>
      </c>
      <c r="I21" s="22">
        <v>1</v>
      </c>
      <c r="J21" s="7"/>
      <c r="K21" s="115">
        <f t="shared" si="0"/>
        <v>0</v>
      </c>
      <c r="L21" s="19" t="str">
        <f t="shared" si="1"/>
        <v/>
      </c>
      <c r="M21" s="115">
        <f t="shared" si="2"/>
        <v>0</v>
      </c>
      <c r="N21" s="69" t="str">
        <f t="shared" si="3"/>
        <v/>
      </c>
      <c r="O21" s="7"/>
      <c r="P21" s="67"/>
      <c r="Q21" s="115" t="e">
        <f t="shared" si="4"/>
        <v>#DIV/0!</v>
      </c>
      <c r="R21" s="69" t="str">
        <f t="shared" si="5"/>
        <v/>
      </c>
      <c r="S21" s="5"/>
      <c r="T21" s="8"/>
    </row>
    <row r="22" spans="1:20" x14ac:dyDescent="0.3">
      <c r="A22" s="9"/>
      <c r="B22" s="5"/>
      <c r="C22" s="1">
        <v>9</v>
      </c>
      <c r="D22" s="22"/>
      <c r="E22" s="23"/>
      <c r="F22" s="23"/>
      <c r="G22" s="66" t="str">
        <f>IF(ISNUMBER('Creep Calculation'!E19),'Creep Calculation'!E19,"")</f>
        <v/>
      </c>
      <c r="H22" s="68">
        <v>0.1</v>
      </c>
      <c r="I22" s="22">
        <v>1</v>
      </c>
      <c r="J22" s="7"/>
      <c r="K22" s="115">
        <f t="shared" si="0"/>
        <v>0</v>
      </c>
      <c r="L22" s="19" t="str">
        <f t="shared" si="1"/>
        <v/>
      </c>
      <c r="M22" s="115">
        <f t="shared" si="2"/>
        <v>0</v>
      </c>
      <c r="N22" s="69" t="str">
        <f t="shared" si="3"/>
        <v/>
      </c>
      <c r="O22" s="7"/>
      <c r="P22" s="67"/>
      <c r="Q22" s="115" t="e">
        <f t="shared" si="4"/>
        <v>#DIV/0!</v>
      </c>
      <c r="R22" s="69" t="str">
        <f t="shared" si="5"/>
        <v/>
      </c>
      <c r="S22" s="5"/>
      <c r="T22" s="8"/>
    </row>
    <row r="23" spans="1:20" x14ac:dyDescent="0.3">
      <c r="A23" s="9"/>
      <c r="B23" s="5"/>
      <c r="C23" s="1">
        <v>10</v>
      </c>
      <c r="D23" s="22"/>
      <c r="E23" s="23"/>
      <c r="F23" s="23"/>
      <c r="G23" s="66" t="str">
        <f>IF(ISNUMBER('Creep Calculation'!E20),'Creep Calculation'!E20,"")</f>
        <v/>
      </c>
      <c r="H23" s="68">
        <v>0.1</v>
      </c>
      <c r="I23" s="22">
        <v>1</v>
      </c>
      <c r="J23" s="7"/>
      <c r="K23" s="115">
        <f t="shared" si="0"/>
        <v>0</v>
      </c>
      <c r="L23" s="19" t="str">
        <f t="shared" si="1"/>
        <v/>
      </c>
      <c r="M23" s="115">
        <f t="shared" si="2"/>
        <v>0</v>
      </c>
      <c r="N23" s="69" t="str">
        <f t="shared" si="3"/>
        <v/>
      </c>
      <c r="O23" s="7"/>
      <c r="P23" s="67"/>
      <c r="Q23" s="115" t="e">
        <f t="shared" si="4"/>
        <v>#DIV/0!</v>
      </c>
      <c r="R23" s="69" t="str">
        <f t="shared" si="5"/>
        <v/>
      </c>
      <c r="S23" s="5"/>
      <c r="T23" s="8"/>
    </row>
    <row r="24" spans="1:20" x14ac:dyDescent="0.3">
      <c r="A24" s="9"/>
      <c r="B24" s="5"/>
      <c r="C24" s="1">
        <v>11</v>
      </c>
      <c r="D24" s="22"/>
      <c r="E24" s="23"/>
      <c r="F24" s="23"/>
      <c r="G24" s="66" t="str">
        <f>IF(ISNUMBER('Creep Calculation'!E21),'Creep Calculation'!E21,"")</f>
        <v/>
      </c>
      <c r="H24" s="68">
        <v>0.1</v>
      </c>
      <c r="I24" s="22">
        <v>1</v>
      </c>
      <c r="J24" s="7"/>
      <c r="K24" s="115">
        <f t="shared" si="0"/>
        <v>0</v>
      </c>
      <c r="L24" s="19" t="str">
        <f t="shared" si="1"/>
        <v/>
      </c>
      <c r="M24" s="115">
        <f t="shared" si="2"/>
        <v>0</v>
      </c>
      <c r="N24" s="69" t="str">
        <f t="shared" si="3"/>
        <v/>
      </c>
      <c r="O24" s="7"/>
      <c r="P24" s="67"/>
      <c r="Q24" s="115" t="e">
        <f t="shared" si="4"/>
        <v>#DIV/0!</v>
      </c>
      <c r="R24" s="69" t="str">
        <f t="shared" si="5"/>
        <v/>
      </c>
      <c r="S24" s="5"/>
      <c r="T24" s="8"/>
    </row>
    <row r="25" spans="1:20" x14ac:dyDescent="0.3">
      <c r="A25" s="9"/>
      <c r="B25" s="5"/>
      <c r="C25" s="1">
        <v>12</v>
      </c>
      <c r="D25" s="22"/>
      <c r="E25" s="23"/>
      <c r="F25" s="23"/>
      <c r="G25" s="66" t="str">
        <f>IF(ISNUMBER('Creep Calculation'!E22),'Creep Calculation'!E22,"")</f>
        <v/>
      </c>
      <c r="H25" s="68">
        <v>0.1</v>
      </c>
      <c r="I25" s="22">
        <v>1</v>
      </c>
      <c r="J25" s="7"/>
      <c r="K25" s="115">
        <f t="shared" si="0"/>
        <v>0</v>
      </c>
      <c r="L25" s="19" t="str">
        <f t="shared" si="1"/>
        <v/>
      </c>
      <c r="M25" s="115">
        <f t="shared" si="2"/>
        <v>0</v>
      </c>
      <c r="N25" s="69" t="str">
        <f t="shared" si="3"/>
        <v/>
      </c>
      <c r="O25" s="7"/>
      <c r="P25" s="67"/>
      <c r="Q25" s="115" t="e">
        <f t="shared" si="4"/>
        <v>#DIV/0!</v>
      </c>
      <c r="R25" s="69" t="str">
        <f t="shared" si="5"/>
        <v/>
      </c>
      <c r="S25" s="5"/>
      <c r="T25" s="8"/>
    </row>
    <row r="26" spans="1:20" x14ac:dyDescent="0.3">
      <c r="A26" s="9"/>
      <c r="B26" s="5"/>
      <c r="C26" s="1">
        <v>13</v>
      </c>
      <c r="D26" s="22"/>
      <c r="E26" s="23"/>
      <c r="F26" s="23"/>
      <c r="G26" s="66" t="str">
        <f>IF(ISNUMBER('Creep Calculation'!E23),'Creep Calculation'!E23,"")</f>
        <v/>
      </c>
      <c r="H26" s="68">
        <v>0.1</v>
      </c>
      <c r="I26" s="22">
        <v>1</v>
      </c>
      <c r="J26" s="7"/>
      <c r="K26" s="115">
        <f t="shared" si="0"/>
        <v>0</v>
      </c>
      <c r="L26" s="19" t="str">
        <f t="shared" si="1"/>
        <v/>
      </c>
      <c r="M26" s="115">
        <f t="shared" si="2"/>
        <v>0</v>
      </c>
      <c r="N26" s="69" t="str">
        <f t="shared" si="3"/>
        <v/>
      </c>
      <c r="O26" s="7"/>
      <c r="P26" s="67"/>
      <c r="Q26" s="115" t="e">
        <f t="shared" si="4"/>
        <v>#DIV/0!</v>
      </c>
      <c r="R26" s="69" t="str">
        <f t="shared" si="5"/>
        <v/>
      </c>
      <c r="S26" s="5"/>
      <c r="T26" s="8"/>
    </row>
    <row r="27" spans="1:20" x14ac:dyDescent="0.3">
      <c r="A27" s="9"/>
      <c r="B27" s="5"/>
      <c r="C27" s="1">
        <v>14</v>
      </c>
      <c r="D27" s="22"/>
      <c r="E27" s="23"/>
      <c r="F27" s="23"/>
      <c r="G27" s="66" t="str">
        <f>IF(ISNUMBER('Creep Calculation'!E24),'Creep Calculation'!E24,"")</f>
        <v/>
      </c>
      <c r="H27" s="68">
        <v>0.1</v>
      </c>
      <c r="I27" s="22">
        <v>1</v>
      </c>
      <c r="J27" s="7"/>
      <c r="K27" s="115">
        <f t="shared" si="0"/>
        <v>0</v>
      </c>
      <c r="L27" s="19" t="str">
        <f t="shared" si="1"/>
        <v/>
      </c>
      <c r="M27" s="115">
        <f t="shared" si="2"/>
        <v>0</v>
      </c>
      <c r="N27" s="69" t="str">
        <f t="shared" si="3"/>
        <v/>
      </c>
      <c r="O27" s="7"/>
      <c r="P27" s="67"/>
      <c r="Q27" s="115" t="e">
        <f t="shared" si="4"/>
        <v>#DIV/0!</v>
      </c>
      <c r="R27" s="69" t="str">
        <f t="shared" si="5"/>
        <v/>
      </c>
      <c r="S27" s="5"/>
      <c r="T27" s="8"/>
    </row>
    <row r="28" spans="1:20" x14ac:dyDescent="0.3">
      <c r="A28" s="9"/>
      <c r="B28" s="5"/>
      <c r="C28" s="1">
        <v>15</v>
      </c>
      <c r="D28" s="22"/>
      <c r="E28" s="23"/>
      <c r="F28" s="23"/>
      <c r="G28" s="66" t="str">
        <f>IF(ISNUMBER('Creep Calculation'!E25),'Creep Calculation'!E25,"")</f>
        <v/>
      </c>
      <c r="H28" s="68">
        <v>0.1</v>
      </c>
      <c r="I28" s="22">
        <v>1</v>
      </c>
      <c r="J28" s="7"/>
      <c r="K28" s="115">
        <f t="shared" si="0"/>
        <v>0</v>
      </c>
      <c r="L28" s="19" t="str">
        <f t="shared" si="1"/>
        <v/>
      </c>
      <c r="M28" s="115">
        <f t="shared" si="2"/>
        <v>0</v>
      </c>
      <c r="N28" s="69" t="str">
        <f t="shared" si="3"/>
        <v/>
      </c>
      <c r="O28" s="7"/>
      <c r="P28" s="67"/>
      <c r="Q28" s="115" t="e">
        <f t="shared" si="4"/>
        <v>#DIV/0!</v>
      </c>
      <c r="R28" s="69" t="str">
        <f t="shared" si="5"/>
        <v/>
      </c>
      <c r="S28" s="5"/>
      <c r="T28" s="8"/>
    </row>
    <row r="29" spans="1:20" x14ac:dyDescent="0.3">
      <c r="A29" s="9"/>
      <c r="B29" s="5"/>
      <c r="C29" s="1">
        <v>16</v>
      </c>
      <c r="D29" s="22"/>
      <c r="E29" s="23"/>
      <c r="F29" s="23"/>
      <c r="G29" s="66" t="str">
        <f>IF(ISNUMBER('Creep Calculation'!E26),'Creep Calculation'!E26,"")</f>
        <v/>
      </c>
      <c r="H29" s="68">
        <v>0.1</v>
      </c>
      <c r="I29" s="22">
        <v>1</v>
      </c>
      <c r="J29" s="7"/>
      <c r="K29" s="115">
        <f t="shared" si="0"/>
        <v>0</v>
      </c>
      <c r="L29" s="19" t="str">
        <f t="shared" si="1"/>
        <v/>
      </c>
      <c r="M29" s="115">
        <f t="shared" si="2"/>
        <v>0</v>
      </c>
      <c r="N29" s="69" t="str">
        <f t="shared" si="3"/>
        <v/>
      </c>
      <c r="O29" s="7"/>
      <c r="P29" s="67"/>
      <c r="Q29" s="115" t="e">
        <f t="shared" si="4"/>
        <v>#DIV/0!</v>
      </c>
      <c r="R29" s="69" t="str">
        <f t="shared" si="5"/>
        <v/>
      </c>
      <c r="S29" s="5"/>
      <c r="T29" s="8"/>
    </row>
    <row r="30" spans="1:20" x14ac:dyDescent="0.3">
      <c r="A30" s="9"/>
      <c r="B30" s="5"/>
      <c r="C30" s="1">
        <v>17</v>
      </c>
      <c r="D30" s="22"/>
      <c r="E30" s="23"/>
      <c r="F30" s="23"/>
      <c r="G30" s="66" t="str">
        <f>IF(ISNUMBER('Creep Calculation'!E27),'Creep Calculation'!E27,"")</f>
        <v/>
      </c>
      <c r="H30" s="68">
        <v>0.1</v>
      </c>
      <c r="I30" s="22">
        <v>1</v>
      </c>
      <c r="J30" s="7"/>
      <c r="K30" s="115">
        <f t="shared" si="0"/>
        <v>0</v>
      </c>
      <c r="L30" s="19" t="str">
        <f t="shared" si="1"/>
        <v/>
      </c>
      <c r="M30" s="115">
        <f t="shared" si="2"/>
        <v>0</v>
      </c>
      <c r="N30" s="69" t="str">
        <f t="shared" si="3"/>
        <v/>
      </c>
      <c r="O30" s="7"/>
      <c r="P30" s="67"/>
      <c r="Q30" s="115" t="e">
        <f t="shared" si="4"/>
        <v>#DIV/0!</v>
      </c>
      <c r="R30" s="69" t="str">
        <f t="shared" si="5"/>
        <v/>
      </c>
      <c r="S30" s="5"/>
      <c r="T30" s="8"/>
    </row>
    <row r="31" spans="1:20" x14ac:dyDescent="0.3">
      <c r="A31" s="9"/>
      <c r="B31" s="5"/>
      <c r="C31" s="1">
        <v>18</v>
      </c>
      <c r="D31" s="22"/>
      <c r="E31" s="23"/>
      <c r="F31" s="23"/>
      <c r="G31" s="66" t="str">
        <f>IF(ISNUMBER('Creep Calculation'!E28),'Creep Calculation'!E28,"")</f>
        <v/>
      </c>
      <c r="H31" s="68">
        <v>0.1</v>
      </c>
      <c r="I31" s="22">
        <v>1</v>
      </c>
      <c r="J31" s="7"/>
      <c r="K31" s="115">
        <f t="shared" si="0"/>
        <v>0</v>
      </c>
      <c r="L31" s="19" t="str">
        <f t="shared" si="1"/>
        <v/>
      </c>
      <c r="M31" s="115">
        <f t="shared" si="2"/>
        <v>0</v>
      </c>
      <c r="N31" s="69" t="str">
        <f t="shared" si="3"/>
        <v/>
      </c>
      <c r="O31" s="7"/>
      <c r="P31" s="67"/>
      <c r="Q31" s="115" t="e">
        <f t="shared" si="4"/>
        <v>#DIV/0!</v>
      </c>
      <c r="R31" s="69" t="str">
        <f t="shared" si="5"/>
        <v/>
      </c>
      <c r="S31" s="5"/>
      <c r="T31" s="8"/>
    </row>
    <row r="32" spans="1:20" x14ac:dyDescent="0.3">
      <c r="A32" s="9"/>
      <c r="B32" s="5"/>
      <c r="C32" s="1">
        <v>19</v>
      </c>
      <c r="D32" s="22"/>
      <c r="E32" s="23"/>
      <c r="F32" s="23"/>
      <c r="G32" s="66" t="str">
        <f>IF(ISNUMBER('Creep Calculation'!E29),'Creep Calculation'!E29,"")</f>
        <v/>
      </c>
      <c r="H32" s="68">
        <v>0.1</v>
      </c>
      <c r="I32" s="22">
        <v>1</v>
      </c>
      <c r="J32" s="7"/>
      <c r="K32" s="115">
        <f t="shared" si="0"/>
        <v>0</v>
      </c>
      <c r="L32" s="19" t="str">
        <f t="shared" si="1"/>
        <v/>
      </c>
      <c r="M32" s="115">
        <f t="shared" si="2"/>
        <v>0</v>
      </c>
      <c r="N32" s="69" t="str">
        <f t="shared" si="3"/>
        <v/>
      </c>
      <c r="O32" s="7"/>
      <c r="P32" s="67"/>
      <c r="Q32" s="115" t="e">
        <f t="shared" si="4"/>
        <v>#DIV/0!</v>
      </c>
      <c r="R32" s="69" t="str">
        <f t="shared" si="5"/>
        <v/>
      </c>
      <c r="S32" s="5"/>
      <c r="T32" s="8"/>
    </row>
    <row r="33" spans="1:20" x14ac:dyDescent="0.3">
      <c r="A33" s="9"/>
      <c r="B33" s="5"/>
      <c r="C33" s="1">
        <v>20</v>
      </c>
      <c r="D33" s="22"/>
      <c r="E33" s="23"/>
      <c r="F33" s="23"/>
      <c r="G33" s="66" t="str">
        <f>IF(ISNUMBER('Creep Calculation'!E30),'Creep Calculation'!E30,"")</f>
        <v/>
      </c>
      <c r="H33" s="68">
        <v>0.1</v>
      </c>
      <c r="I33" s="22">
        <v>1</v>
      </c>
      <c r="J33" s="7"/>
      <c r="K33" s="115">
        <f t="shared" si="0"/>
        <v>0</v>
      </c>
      <c r="L33" s="19" t="str">
        <f t="shared" si="1"/>
        <v/>
      </c>
      <c r="M33" s="115">
        <f t="shared" si="2"/>
        <v>0</v>
      </c>
      <c r="N33" s="69" t="str">
        <f t="shared" si="3"/>
        <v/>
      </c>
      <c r="O33" s="7"/>
      <c r="P33" s="67"/>
      <c r="Q33" s="115" t="e">
        <f t="shared" si="4"/>
        <v>#DIV/0!</v>
      </c>
      <c r="R33" s="69" t="str">
        <f t="shared" si="5"/>
        <v/>
      </c>
      <c r="S33" s="5"/>
      <c r="T33" s="8"/>
    </row>
    <row r="34" spans="1:20" x14ac:dyDescent="0.3">
      <c r="A34" s="9"/>
      <c r="B34" s="5"/>
      <c r="C34" s="1">
        <v>21</v>
      </c>
      <c r="D34" s="22"/>
      <c r="E34" s="23"/>
      <c r="F34" s="23"/>
      <c r="G34" s="66" t="str">
        <f>IF(ISNUMBER('Creep Calculation'!E31),'Creep Calculation'!E31,"")</f>
        <v/>
      </c>
      <c r="H34" s="68">
        <v>0.1</v>
      </c>
      <c r="I34" s="22">
        <v>1</v>
      </c>
      <c r="J34" s="7"/>
      <c r="K34" s="115">
        <f t="shared" si="0"/>
        <v>0</v>
      </c>
      <c r="L34" s="19" t="str">
        <f t="shared" si="1"/>
        <v/>
      </c>
      <c r="M34" s="115">
        <f t="shared" si="2"/>
        <v>0</v>
      </c>
      <c r="N34" s="69" t="str">
        <f t="shared" si="3"/>
        <v/>
      </c>
      <c r="O34" s="7"/>
      <c r="P34" s="67"/>
      <c r="Q34" s="115" t="e">
        <f t="shared" si="4"/>
        <v>#DIV/0!</v>
      </c>
      <c r="R34" s="69" t="str">
        <f t="shared" si="5"/>
        <v/>
      </c>
      <c r="S34" s="5"/>
      <c r="T34" s="8"/>
    </row>
    <row r="35" spans="1:20" x14ac:dyDescent="0.3">
      <c r="A35" s="9"/>
      <c r="B35" s="5"/>
      <c r="C35" s="1">
        <v>22</v>
      </c>
      <c r="D35" s="22"/>
      <c r="E35" s="23"/>
      <c r="F35" s="23"/>
      <c r="G35" s="66" t="str">
        <f>IF(ISNUMBER('Creep Calculation'!E32),'Creep Calculation'!E32,"")</f>
        <v/>
      </c>
      <c r="H35" s="68">
        <v>0.1</v>
      </c>
      <c r="I35" s="22">
        <v>1</v>
      </c>
      <c r="J35" s="7"/>
      <c r="K35" s="115">
        <f t="shared" si="0"/>
        <v>0</v>
      </c>
      <c r="L35" s="19" t="str">
        <f t="shared" si="1"/>
        <v/>
      </c>
      <c r="M35" s="115">
        <f t="shared" si="2"/>
        <v>0</v>
      </c>
      <c r="N35" s="69" t="str">
        <f t="shared" si="3"/>
        <v/>
      </c>
      <c r="O35" s="7"/>
      <c r="P35" s="67"/>
      <c r="Q35" s="115" t="e">
        <f t="shared" si="4"/>
        <v>#DIV/0!</v>
      </c>
      <c r="R35" s="69" t="str">
        <f t="shared" si="5"/>
        <v/>
      </c>
      <c r="S35" s="5"/>
      <c r="T35" s="8"/>
    </row>
    <row r="36" spans="1:20" x14ac:dyDescent="0.3">
      <c r="A36" s="9"/>
      <c r="B36" s="5"/>
      <c r="C36" s="1">
        <v>23</v>
      </c>
      <c r="D36" s="22"/>
      <c r="E36" s="23"/>
      <c r="F36" s="23"/>
      <c r="G36" s="66" t="str">
        <f>IF(ISNUMBER('Creep Calculation'!E33),'Creep Calculation'!E33,"")</f>
        <v/>
      </c>
      <c r="H36" s="68">
        <v>0.1</v>
      </c>
      <c r="I36" s="22">
        <v>1</v>
      </c>
      <c r="J36" s="7"/>
      <c r="K36" s="115">
        <f t="shared" si="0"/>
        <v>0</v>
      </c>
      <c r="L36" s="19" t="str">
        <f t="shared" si="1"/>
        <v/>
      </c>
      <c r="M36" s="115">
        <f t="shared" si="2"/>
        <v>0</v>
      </c>
      <c r="N36" s="69" t="str">
        <f t="shared" si="3"/>
        <v/>
      </c>
      <c r="O36" s="7"/>
      <c r="P36" s="67"/>
      <c r="Q36" s="115" t="e">
        <f t="shared" si="4"/>
        <v>#DIV/0!</v>
      </c>
      <c r="R36" s="69" t="str">
        <f t="shared" si="5"/>
        <v/>
      </c>
      <c r="S36" s="5"/>
      <c r="T36" s="8"/>
    </row>
    <row r="37" spans="1:20" x14ac:dyDescent="0.3">
      <c r="A37" s="9"/>
      <c r="B37" s="5"/>
      <c r="C37" s="1">
        <v>24</v>
      </c>
      <c r="D37" s="22"/>
      <c r="E37" s="23"/>
      <c r="F37" s="23"/>
      <c r="G37" s="66" t="str">
        <f>IF(ISNUMBER('Creep Calculation'!E34),'Creep Calculation'!E34,"")</f>
        <v/>
      </c>
      <c r="H37" s="68">
        <v>0.1</v>
      </c>
      <c r="I37" s="22">
        <v>1</v>
      </c>
      <c r="J37" s="7"/>
      <c r="K37" s="115">
        <f t="shared" si="0"/>
        <v>0</v>
      </c>
      <c r="L37" s="19" t="str">
        <f t="shared" si="1"/>
        <v/>
      </c>
      <c r="M37" s="115">
        <f t="shared" si="2"/>
        <v>0</v>
      </c>
      <c r="N37" s="69" t="str">
        <f t="shared" si="3"/>
        <v/>
      </c>
      <c r="O37" s="7"/>
      <c r="P37" s="67"/>
      <c r="Q37" s="115" t="e">
        <f t="shared" si="4"/>
        <v>#DIV/0!</v>
      </c>
      <c r="R37" s="69" t="str">
        <f t="shared" si="5"/>
        <v/>
      </c>
      <c r="S37" s="5"/>
      <c r="T37" s="8"/>
    </row>
    <row r="38" spans="1:20" x14ac:dyDescent="0.3">
      <c r="A38" s="9"/>
      <c r="B38" s="5"/>
      <c r="C38" s="1">
        <v>25</v>
      </c>
      <c r="D38" s="22"/>
      <c r="E38" s="23"/>
      <c r="F38" s="23"/>
      <c r="G38" s="66" t="str">
        <f>IF(ISNUMBER('Creep Calculation'!E35),'Creep Calculation'!E35,"")</f>
        <v/>
      </c>
      <c r="H38" s="68">
        <v>0.1</v>
      </c>
      <c r="I38" s="22">
        <v>1</v>
      </c>
      <c r="J38" s="7"/>
      <c r="K38" s="115">
        <f t="shared" si="0"/>
        <v>0</v>
      </c>
      <c r="L38" s="19" t="str">
        <f t="shared" si="1"/>
        <v/>
      </c>
      <c r="M38" s="115">
        <f t="shared" si="2"/>
        <v>0</v>
      </c>
      <c r="N38" s="69" t="str">
        <f t="shared" si="3"/>
        <v/>
      </c>
      <c r="O38" s="7"/>
      <c r="P38" s="67"/>
      <c r="Q38" s="115" t="e">
        <f t="shared" si="4"/>
        <v>#DIV/0!</v>
      </c>
      <c r="R38" s="69" t="str">
        <f t="shared" si="5"/>
        <v/>
      </c>
      <c r="S38" s="5"/>
      <c r="T38" s="8"/>
    </row>
    <row r="39" spans="1:20" x14ac:dyDescent="0.3">
      <c r="A39" s="9"/>
      <c r="B39" s="5"/>
      <c r="C39" s="1">
        <v>26</v>
      </c>
      <c r="D39" s="22"/>
      <c r="E39" s="23"/>
      <c r="F39" s="23"/>
      <c r="G39" s="66" t="str">
        <f>IF(ISNUMBER('Creep Calculation'!E36),'Creep Calculation'!E36,"")</f>
        <v/>
      </c>
      <c r="H39" s="68">
        <v>0.1</v>
      </c>
      <c r="I39" s="22">
        <v>1</v>
      </c>
      <c r="J39" s="7"/>
      <c r="K39" s="115">
        <f t="shared" si="0"/>
        <v>0</v>
      </c>
      <c r="L39" s="19" t="str">
        <f t="shared" si="1"/>
        <v/>
      </c>
      <c r="M39" s="115">
        <f t="shared" si="2"/>
        <v>0</v>
      </c>
      <c r="N39" s="69" t="str">
        <f t="shared" si="3"/>
        <v/>
      </c>
      <c r="O39" s="7"/>
      <c r="P39" s="67"/>
      <c r="Q39" s="115" t="e">
        <f t="shared" si="4"/>
        <v>#DIV/0!</v>
      </c>
      <c r="R39" s="69" t="str">
        <f t="shared" si="5"/>
        <v/>
      </c>
      <c r="S39" s="5"/>
      <c r="T39" s="8"/>
    </row>
    <row r="40" spans="1:20" x14ac:dyDescent="0.3">
      <c r="A40" s="9"/>
      <c r="B40" s="5"/>
      <c r="C40" s="1">
        <v>27</v>
      </c>
      <c r="D40" s="22"/>
      <c r="E40" s="23"/>
      <c r="F40" s="23"/>
      <c r="G40" s="66" t="str">
        <f>IF(ISNUMBER('Creep Calculation'!E37),'Creep Calculation'!E37,"")</f>
        <v/>
      </c>
      <c r="H40" s="68">
        <v>0.1</v>
      </c>
      <c r="I40" s="22">
        <v>1</v>
      </c>
      <c r="J40" s="7"/>
      <c r="K40" s="115">
        <f t="shared" si="0"/>
        <v>0</v>
      </c>
      <c r="L40" s="19" t="str">
        <f t="shared" si="1"/>
        <v/>
      </c>
      <c r="M40" s="115">
        <f t="shared" si="2"/>
        <v>0</v>
      </c>
      <c r="N40" s="69" t="str">
        <f t="shared" si="3"/>
        <v/>
      </c>
      <c r="O40" s="7"/>
      <c r="P40" s="67"/>
      <c r="Q40" s="115" t="e">
        <f t="shared" si="4"/>
        <v>#DIV/0!</v>
      </c>
      <c r="R40" s="69" t="str">
        <f t="shared" si="5"/>
        <v/>
      </c>
      <c r="S40" s="5"/>
      <c r="T40" s="8"/>
    </row>
    <row r="41" spans="1:20" x14ac:dyDescent="0.3">
      <c r="A41" s="9"/>
      <c r="B41" s="5"/>
      <c r="C41" s="1">
        <v>28</v>
      </c>
      <c r="D41" s="22"/>
      <c r="E41" s="23"/>
      <c r="F41" s="23"/>
      <c r="G41" s="66" t="str">
        <f>IF(ISNUMBER('Creep Calculation'!E38),'Creep Calculation'!E38,"")</f>
        <v/>
      </c>
      <c r="H41" s="68">
        <v>0.1</v>
      </c>
      <c r="I41" s="22">
        <v>1</v>
      </c>
      <c r="J41" s="7"/>
      <c r="K41" s="115">
        <f t="shared" si="0"/>
        <v>0</v>
      </c>
      <c r="L41" s="19" t="str">
        <f t="shared" si="1"/>
        <v/>
      </c>
      <c r="M41" s="115">
        <f t="shared" si="2"/>
        <v>0</v>
      </c>
      <c r="N41" s="69" t="str">
        <f t="shared" si="3"/>
        <v/>
      </c>
      <c r="O41" s="7"/>
      <c r="P41" s="67"/>
      <c r="Q41" s="115" t="e">
        <f t="shared" si="4"/>
        <v>#DIV/0!</v>
      </c>
      <c r="R41" s="69" t="str">
        <f t="shared" si="5"/>
        <v/>
      </c>
      <c r="S41" s="5"/>
      <c r="T41" s="8"/>
    </row>
    <row r="42" spans="1:20" x14ac:dyDescent="0.3">
      <c r="A42" s="9"/>
      <c r="B42" s="5"/>
      <c r="C42" s="1">
        <v>29</v>
      </c>
      <c r="D42" s="22"/>
      <c r="E42" s="23"/>
      <c r="F42" s="23"/>
      <c r="G42" s="66" t="str">
        <f>IF(ISNUMBER('Creep Calculation'!E39),'Creep Calculation'!E39,"")</f>
        <v/>
      </c>
      <c r="H42" s="68">
        <v>0.1</v>
      </c>
      <c r="I42" s="22">
        <v>1</v>
      </c>
      <c r="J42" s="7"/>
      <c r="K42" s="115">
        <f t="shared" si="0"/>
        <v>0</v>
      </c>
      <c r="L42" s="19" t="str">
        <f t="shared" si="1"/>
        <v/>
      </c>
      <c r="M42" s="115">
        <f t="shared" si="2"/>
        <v>0</v>
      </c>
      <c r="N42" s="69" t="str">
        <f t="shared" si="3"/>
        <v/>
      </c>
      <c r="O42" s="7"/>
      <c r="P42" s="67"/>
      <c r="Q42" s="115" t="e">
        <f t="shared" si="4"/>
        <v>#DIV/0!</v>
      </c>
      <c r="R42" s="69" t="str">
        <f t="shared" si="5"/>
        <v/>
      </c>
      <c r="S42" s="5"/>
      <c r="T42" s="8"/>
    </row>
    <row r="43" spans="1:20" x14ac:dyDescent="0.3">
      <c r="A43" s="9"/>
      <c r="B43" s="5"/>
      <c r="C43" s="1">
        <v>30</v>
      </c>
      <c r="D43" s="22"/>
      <c r="E43" s="23"/>
      <c r="F43" s="23"/>
      <c r="G43" s="66" t="str">
        <f>IF(ISNUMBER('Creep Calculation'!E40),'Creep Calculation'!E40,"")</f>
        <v/>
      </c>
      <c r="H43" s="68">
        <v>0.1</v>
      </c>
      <c r="I43" s="22">
        <v>1</v>
      </c>
      <c r="J43" s="7"/>
      <c r="K43" s="115">
        <f t="shared" si="0"/>
        <v>0</v>
      </c>
      <c r="L43" s="19" t="str">
        <f t="shared" si="1"/>
        <v/>
      </c>
      <c r="M43" s="115">
        <f t="shared" si="2"/>
        <v>0</v>
      </c>
      <c r="N43" s="69" t="str">
        <f t="shared" si="3"/>
        <v/>
      </c>
      <c r="O43" s="7"/>
      <c r="P43" s="67"/>
      <c r="Q43" s="115" t="e">
        <f t="shared" si="4"/>
        <v>#DIV/0!</v>
      </c>
      <c r="R43" s="69" t="str">
        <f t="shared" si="5"/>
        <v/>
      </c>
      <c r="S43" s="5"/>
      <c r="T43" s="8"/>
    </row>
    <row r="44" spans="1:20" x14ac:dyDescent="0.3">
      <c r="A44" s="9"/>
      <c r="B44" s="5"/>
      <c r="C44" s="1">
        <v>31</v>
      </c>
      <c r="D44" s="22"/>
      <c r="E44" s="23"/>
      <c r="F44" s="23"/>
      <c r="G44" s="66" t="str">
        <f>IF(ISNUMBER('Creep Calculation'!E41),'Creep Calculation'!E41,"")</f>
        <v/>
      </c>
      <c r="H44" s="68">
        <v>0.1</v>
      </c>
      <c r="I44" s="22">
        <v>1</v>
      </c>
      <c r="J44" s="7"/>
      <c r="K44" s="115">
        <f t="shared" si="0"/>
        <v>0</v>
      </c>
      <c r="L44" s="19" t="str">
        <f t="shared" si="1"/>
        <v/>
      </c>
      <c r="M44" s="115">
        <f t="shared" si="2"/>
        <v>0</v>
      </c>
      <c r="N44" s="69" t="str">
        <f t="shared" si="3"/>
        <v/>
      </c>
      <c r="O44" s="7"/>
      <c r="P44" s="67"/>
      <c r="Q44" s="115" t="e">
        <f t="shared" si="4"/>
        <v>#DIV/0!</v>
      </c>
      <c r="R44" s="69" t="str">
        <f t="shared" si="5"/>
        <v/>
      </c>
      <c r="S44" s="5"/>
      <c r="T44" s="8"/>
    </row>
    <row r="45" spans="1:20" x14ac:dyDescent="0.3">
      <c r="A45" s="9"/>
      <c r="B45" s="5"/>
      <c r="C45" s="1">
        <v>32</v>
      </c>
      <c r="D45" s="22"/>
      <c r="E45" s="23"/>
      <c r="F45" s="23"/>
      <c r="G45" s="66" t="str">
        <f>IF(ISNUMBER('Creep Calculation'!E42),'Creep Calculation'!E42,"")</f>
        <v/>
      </c>
      <c r="H45" s="68">
        <v>0.1</v>
      </c>
      <c r="I45" s="22">
        <v>1</v>
      </c>
      <c r="J45" s="7"/>
      <c r="K45" s="115">
        <f t="shared" si="0"/>
        <v>0</v>
      </c>
      <c r="L45" s="19" t="str">
        <f t="shared" si="1"/>
        <v/>
      </c>
      <c r="M45" s="115">
        <f t="shared" si="2"/>
        <v>0</v>
      </c>
      <c r="N45" s="69" t="str">
        <f t="shared" si="3"/>
        <v/>
      </c>
      <c r="O45" s="7"/>
      <c r="P45" s="67"/>
      <c r="Q45" s="115" t="e">
        <f t="shared" si="4"/>
        <v>#DIV/0!</v>
      </c>
      <c r="R45" s="69" t="str">
        <f t="shared" si="5"/>
        <v/>
      </c>
      <c r="S45" s="5"/>
      <c r="T45" s="8"/>
    </row>
    <row r="46" spans="1:20" x14ac:dyDescent="0.3">
      <c r="A46" s="9"/>
      <c r="B46" s="5"/>
      <c r="C46" s="1">
        <v>33</v>
      </c>
      <c r="D46" s="22"/>
      <c r="E46" s="23"/>
      <c r="F46" s="23"/>
      <c r="G46" s="66" t="str">
        <f>IF(ISNUMBER('Creep Calculation'!E43),'Creep Calculation'!E43,"")</f>
        <v/>
      </c>
      <c r="H46" s="68">
        <v>0.1</v>
      </c>
      <c r="I46" s="22">
        <v>1</v>
      </c>
      <c r="J46" s="7"/>
      <c r="K46" s="115">
        <f t="shared" si="0"/>
        <v>0</v>
      </c>
      <c r="L46" s="19" t="str">
        <f t="shared" si="1"/>
        <v/>
      </c>
      <c r="M46" s="115">
        <f t="shared" si="2"/>
        <v>0</v>
      </c>
      <c r="N46" s="69" t="str">
        <f t="shared" si="3"/>
        <v/>
      </c>
      <c r="O46" s="7"/>
      <c r="P46" s="67"/>
      <c r="Q46" s="115" t="e">
        <f t="shared" si="4"/>
        <v>#DIV/0!</v>
      </c>
      <c r="R46" s="69" t="str">
        <f t="shared" si="5"/>
        <v/>
      </c>
      <c r="S46" s="5"/>
      <c r="T46" s="8"/>
    </row>
    <row r="47" spans="1:20" x14ac:dyDescent="0.3">
      <c r="A47" s="9"/>
      <c r="B47" s="5"/>
      <c r="C47" s="1">
        <v>34</v>
      </c>
      <c r="D47" s="22"/>
      <c r="E47" s="23"/>
      <c r="F47" s="23"/>
      <c r="G47" s="66" t="str">
        <f>IF(ISNUMBER('Creep Calculation'!E44),'Creep Calculation'!E44,"")</f>
        <v/>
      </c>
      <c r="H47" s="68">
        <v>0.1</v>
      </c>
      <c r="I47" s="22">
        <v>1</v>
      </c>
      <c r="J47" s="7"/>
      <c r="K47" s="115">
        <f t="shared" si="0"/>
        <v>0</v>
      </c>
      <c r="L47" s="19" t="str">
        <f t="shared" si="1"/>
        <v/>
      </c>
      <c r="M47" s="115">
        <f t="shared" si="2"/>
        <v>0</v>
      </c>
      <c r="N47" s="69" t="str">
        <f t="shared" si="3"/>
        <v/>
      </c>
      <c r="O47" s="7"/>
      <c r="P47" s="67"/>
      <c r="Q47" s="115" t="e">
        <f t="shared" si="4"/>
        <v>#DIV/0!</v>
      </c>
      <c r="R47" s="69" t="str">
        <f t="shared" si="5"/>
        <v/>
      </c>
      <c r="S47" s="5"/>
      <c r="T47" s="8"/>
    </row>
    <row r="48" spans="1:20" x14ac:dyDescent="0.3">
      <c r="A48" s="9"/>
      <c r="B48" s="5"/>
      <c r="C48" s="1">
        <v>35</v>
      </c>
      <c r="D48" s="22"/>
      <c r="E48" s="23"/>
      <c r="F48" s="23"/>
      <c r="G48" s="66" t="str">
        <f>IF(ISNUMBER('Creep Calculation'!E45),'Creep Calculation'!E45,"")</f>
        <v/>
      </c>
      <c r="H48" s="68">
        <v>0.1</v>
      </c>
      <c r="I48" s="22">
        <v>1</v>
      </c>
      <c r="J48" s="7"/>
      <c r="K48" s="115">
        <f t="shared" si="0"/>
        <v>0</v>
      </c>
      <c r="L48" s="19" t="str">
        <f t="shared" si="1"/>
        <v/>
      </c>
      <c r="M48" s="115">
        <f t="shared" si="2"/>
        <v>0</v>
      </c>
      <c r="N48" s="69" t="str">
        <f t="shared" si="3"/>
        <v/>
      </c>
      <c r="O48" s="7"/>
      <c r="P48" s="67"/>
      <c r="Q48" s="115" t="e">
        <f t="shared" si="4"/>
        <v>#DIV/0!</v>
      </c>
      <c r="R48" s="69" t="str">
        <f t="shared" si="5"/>
        <v/>
      </c>
      <c r="S48" s="5"/>
      <c r="T48" s="8"/>
    </row>
    <row r="49" spans="1:20" x14ac:dyDescent="0.3">
      <c r="A49" s="9"/>
      <c r="B49" s="5"/>
      <c r="C49" s="1">
        <v>36</v>
      </c>
      <c r="D49" s="22"/>
      <c r="E49" s="23"/>
      <c r="F49" s="23"/>
      <c r="G49" s="66" t="str">
        <f>IF(ISNUMBER('Creep Calculation'!E46),'Creep Calculation'!E46,"")</f>
        <v/>
      </c>
      <c r="H49" s="68">
        <v>0.1</v>
      </c>
      <c r="I49" s="22">
        <v>1</v>
      </c>
      <c r="J49" s="7"/>
      <c r="K49" s="115">
        <f t="shared" si="0"/>
        <v>0</v>
      </c>
      <c r="L49" s="19" t="str">
        <f t="shared" si="1"/>
        <v/>
      </c>
      <c r="M49" s="115">
        <f t="shared" si="2"/>
        <v>0</v>
      </c>
      <c r="N49" s="69" t="str">
        <f t="shared" si="3"/>
        <v/>
      </c>
      <c r="O49" s="7"/>
      <c r="P49" s="67"/>
      <c r="Q49" s="115" t="e">
        <f t="shared" si="4"/>
        <v>#DIV/0!</v>
      </c>
      <c r="R49" s="69" t="str">
        <f t="shared" si="5"/>
        <v/>
      </c>
      <c r="S49" s="5"/>
      <c r="T49" s="8"/>
    </row>
    <row r="50" spans="1:20" x14ac:dyDescent="0.3">
      <c r="A50" s="9"/>
      <c r="B50" s="5"/>
      <c r="C50" s="1">
        <v>37</v>
      </c>
      <c r="D50" s="22"/>
      <c r="E50" s="23"/>
      <c r="F50" s="23"/>
      <c r="G50" s="66" t="str">
        <f>IF(ISNUMBER('Creep Calculation'!E47),'Creep Calculation'!E47,"")</f>
        <v/>
      </c>
      <c r="H50" s="68">
        <v>0.1</v>
      </c>
      <c r="I50" s="22">
        <v>1</v>
      </c>
      <c r="J50" s="7"/>
      <c r="K50" s="115">
        <f t="shared" si="0"/>
        <v>0</v>
      </c>
      <c r="L50" s="19" t="str">
        <f t="shared" si="1"/>
        <v/>
      </c>
      <c r="M50" s="115">
        <f t="shared" si="2"/>
        <v>0</v>
      </c>
      <c r="N50" s="69" t="str">
        <f t="shared" si="3"/>
        <v/>
      </c>
      <c r="O50" s="7"/>
      <c r="P50" s="67"/>
      <c r="Q50" s="115" t="e">
        <f t="shared" si="4"/>
        <v>#DIV/0!</v>
      </c>
      <c r="R50" s="69" t="str">
        <f t="shared" si="5"/>
        <v/>
      </c>
      <c r="S50" s="5"/>
      <c r="T50" s="8"/>
    </row>
    <row r="51" spans="1:20" x14ac:dyDescent="0.3">
      <c r="A51" s="9"/>
      <c r="B51" s="5"/>
      <c r="C51" s="1">
        <v>38</v>
      </c>
      <c r="D51" s="22"/>
      <c r="E51" s="23"/>
      <c r="F51" s="23"/>
      <c r="G51" s="66" t="str">
        <f>IF(ISNUMBER('Creep Calculation'!E48),'Creep Calculation'!E48,"")</f>
        <v/>
      </c>
      <c r="H51" s="68">
        <v>0.1</v>
      </c>
      <c r="I51" s="22">
        <v>1</v>
      </c>
      <c r="J51" s="7"/>
      <c r="K51" s="115">
        <f t="shared" si="0"/>
        <v>0</v>
      </c>
      <c r="L51" s="19" t="str">
        <f t="shared" si="1"/>
        <v/>
      </c>
      <c r="M51" s="115">
        <f t="shared" si="2"/>
        <v>0</v>
      </c>
      <c r="N51" s="69" t="str">
        <f t="shared" si="3"/>
        <v/>
      </c>
      <c r="O51" s="7"/>
      <c r="P51" s="67"/>
      <c r="Q51" s="115" t="e">
        <f t="shared" si="4"/>
        <v>#DIV/0!</v>
      </c>
      <c r="R51" s="69" t="str">
        <f t="shared" si="5"/>
        <v/>
      </c>
      <c r="S51" s="5"/>
      <c r="T51" s="8"/>
    </row>
    <row r="52" spans="1:20" x14ac:dyDescent="0.3">
      <c r="A52" s="9"/>
      <c r="B52" s="5"/>
      <c r="C52" s="1">
        <v>39</v>
      </c>
      <c r="D52" s="22"/>
      <c r="E52" s="23"/>
      <c r="F52" s="23"/>
      <c r="G52" s="66" t="str">
        <f>IF(ISNUMBER('Creep Calculation'!E49),'Creep Calculation'!E49,"")</f>
        <v/>
      </c>
      <c r="H52" s="68">
        <v>0.1</v>
      </c>
      <c r="I52" s="22">
        <v>1</v>
      </c>
      <c r="J52" s="7"/>
      <c r="K52" s="115">
        <f t="shared" si="0"/>
        <v>0</v>
      </c>
      <c r="L52" s="19" t="str">
        <f t="shared" si="1"/>
        <v/>
      </c>
      <c r="M52" s="115">
        <f t="shared" si="2"/>
        <v>0</v>
      </c>
      <c r="N52" s="69" t="str">
        <f t="shared" si="3"/>
        <v/>
      </c>
      <c r="O52" s="7"/>
      <c r="P52" s="67"/>
      <c r="Q52" s="115" t="e">
        <f t="shared" si="4"/>
        <v>#DIV/0!</v>
      </c>
      <c r="R52" s="69" t="str">
        <f t="shared" si="5"/>
        <v/>
      </c>
      <c r="S52" s="5"/>
      <c r="T52" s="8"/>
    </row>
    <row r="53" spans="1:20" x14ac:dyDescent="0.3">
      <c r="A53" s="9"/>
      <c r="B53" s="5"/>
      <c r="C53" s="1">
        <v>40</v>
      </c>
      <c r="D53" s="22"/>
      <c r="E53" s="23"/>
      <c r="F53" s="23"/>
      <c r="G53" s="66" t="str">
        <f>IF(ISNUMBER('Creep Calculation'!E50),'Creep Calculation'!E50,"")</f>
        <v/>
      </c>
      <c r="H53" s="68">
        <v>0.1</v>
      </c>
      <c r="I53" s="22">
        <v>1</v>
      </c>
      <c r="J53" s="7"/>
      <c r="K53" s="115">
        <f t="shared" si="0"/>
        <v>0</v>
      </c>
      <c r="L53" s="19" t="str">
        <f t="shared" si="1"/>
        <v/>
      </c>
      <c r="M53" s="115">
        <f t="shared" si="2"/>
        <v>0</v>
      </c>
      <c r="N53" s="69" t="str">
        <f t="shared" si="3"/>
        <v/>
      </c>
      <c r="O53" s="7"/>
      <c r="P53" s="67"/>
      <c r="Q53" s="115" t="e">
        <f t="shared" si="4"/>
        <v>#DIV/0!</v>
      </c>
      <c r="R53" s="69" t="str">
        <f t="shared" si="5"/>
        <v/>
      </c>
      <c r="S53" s="5"/>
      <c r="T53" s="8"/>
    </row>
    <row r="54" spans="1:20" x14ac:dyDescent="0.3">
      <c r="A54" s="9"/>
      <c r="B54" s="5"/>
      <c r="C54" s="5"/>
      <c r="D54" s="64"/>
      <c r="E54" s="65"/>
      <c r="F54" s="65"/>
      <c r="G54" s="65"/>
      <c r="H54" s="65"/>
      <c r="I54" s="65"/>
      <c r="J54" s="5"/>
      <c r="K54" s="5"/>
      <c r="L54" s="48"/>
      <c r="M54" s="48"/>
      <c r="N54" s="48"/>
      <c r="O54" s="5"/>
      <c r="P54" s="65"/>
      <c r="Q54" s="5"/>
      <c r="R54" s="48"/>
      <c r="S54" s="5"/>
      <c r="T54" s="8"/>
    </row>
    <row r="55" spans="1:20" x14ac:dyDescent="0.3">
      <c r="A55" s="9"/>
      <c r="B55" s="5"/>
      <c r="C55" s="5"/>
      <c r="D55" s="64"/>
      <c r="E55" s="65"/>
      <c r="F55" s="65"/>
      <c r="G55" s="65"/>
      <c r="H55" s="65"/>
      <c r="I55" s="65"/>
      <c r="J55" s="5"/>
      <c r="K55" s="5"/>
      <c r="L55" s="48"/>
      <c r="M55" s="48"/>
      <c r="N55" s="48"/>
      <c r="O55" s="5"/>
      <c r="P55" s="65"/>
      <c r="Q55" s="5"/>
      <c r="R55" s="48"/>
      <c r="S55" s="5"/>
      <c r="T55" s="8"/>
    </row>
    <row r="56" spans="1:20" ht="9.4" customHeight="1" x14ac:dyDescent="0.3">
      <c r="A56" s="9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8"/>
    </row>
    <row r="57" spans="1:20" ht="400.1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</sheetData>
  <sheetProtection password="8E71" sheet="1" objects="1" scenarios="1"/>
  <mergeCells count="1">
    <mergeCell ref="E4:G4"/>
  </mergeCells>
  <phoneticPr fontId="0" type="noConversion"/>
  <dataValidations count="4">
    <dataValidation type="decimal" errorStyle="warning" allowBlank="1" showErrorMessage="1" error="Please enter numeric values only." sqref="H8:H10 P54:P55 H54:I55">
      <formula1>0</formula1>
      <formula2>100</formula2>
    </dataValidation>
    <dataValidation type="decimal" allowBlank="1" showErrorMessage="1" error="Please enter numeric values only." sqref="E54:G55">
      <formula1>0</formula1>
      <formula2>100</formula2>
    </dataValidation>
    <dataValidation type="decimal" allowBlank="1" showErrorMessage="1" error="Enter numeric values only" sqref="E14:F53 H14:I53 E8:F10 P14:P53">
      <formula1>0</formula1>
      <formula2>10000</formula2>
    </dataValidation>
    <dataValidation allowBlank="1" sqref="G14:G53"/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 r:id="rId1"/>
  <headerFooter alignWithMargins="0">
    <oddFooter>&amp;LPrinted on &amp;D, 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00" workbookViewId="0">
      <selection activeCell="S8" sqref="S8"/>
    </sheetView>
  </sheetViews>
  <sheetFormatPr defaultColWidth="12.28515625" defaultRowHeight="15" x14ac:dyDescent="0.3"/>
  <cols>
    <col min="1" max="1" width="0.140625" style="37" customWidth="1"/>
    <col min="2" max="3" width="1.7109375" style="37" customWidth="1"/>
    <col min="4" max="4" width="8" style="78" customWidth="1"/>
    <col min="5" max="5" width="9.7109375" style="47" hidden="1" customWidth="1"/>
    <col min="6" max="11" width="0.140625" style="37" customWidth="1"/>
    <col min="12" max="12" width="9.7109375" style="37" customWidth="1"/>
    <col min="13" max="15" width="8.7109375" style="37" customWidth="1"/>
    <col min="16" max="16" width="10.42578125" style="37" hidden="1" customWidth="1"/>
    <col min="17" max="17" width="1.7109375" style="37" customWidth="1"/>
    <col min="18" max="18" width="4.7109375" style="37" customWidth="1"/>
    <col min="19" max="20" width="12.7109375" style="37" customWidth="1"/>
    <col min="21" max="21" width="3.7109375" style="37" customWidth="1"/>
    <col min="22" max="22" width="43.7109375" style="37" customWidth="1"/>
    <col min="23" max="23" width="1.7109375" style="37" customWidth="1"/>
    <col min="24" max="24" width="90.7109375" style="37" customWidth="1"/>
    <col min="25" max="16384" width="12.28515625" style="37"/>
  </cols>
  <sheetData>
    <row r="1" spans="1:24" s="26" customFormat="1" ht="7.9" customHeight="1" x14ac:dyDescent="0.3">
      <c r="A1" s="29"/>
      <c r="B1" s="24"/>
      <c r="C1" s="24"/>
      <c r="D1" s="73"/>
      <c r="E1" s="39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  <c r="Q1" s="24"/>
      <c r="R1" s="24"/>
      <c r="S1" s="24"/>
      <c r="T1" s="24"/>
      <c r="U1" s="24"/>
      <c r="V1" s="24"/>
      <c r="W1" s="24"/>
      <c r="X1" s="24"/>
    </row>
    <row r="2" spans="1:24" s="26" customFormat="1" ht="13.9" customHeight="1" x14ac:dyDescent="0.3">
      <c r="A2" s="29"/>
      <c r="B2" s="24"/>
      <c r="C2" s="27"/>
      <c r="D2" s="74"/>
      <c r="E2" s="40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4"/>
    </row>
    <row r="3" spans="1:24" s="26" customFormat="1" ht="27" customHeight="1" x14ac:dyDescent="0.3">
      <c r="A3" s="29"/>
      <c r="B3" s="24"/>
      <c r="C3" s="27"/>
      <c r="D3" s="74"/>
      <c r="E3" s="40"/>
      <c r="F3" s="28"/>
      <c r="G3" s="28"/>
      <c r="H3" s="28"/>
      <c r="I3" s="28"/>
      <c r="J3" s="28"/>
      <c r="K3" s="28"/>
      <c r="L3" s="27"/>
      <c r="M3" s="27"/>
      <c r="N3" s="27"/>
      <c r="O3" s="28"/>
      <c r="P3" s="27"/>
      <c r="Q3" s="27"/>
      <c r="R3" s="27"/>
      <c r="S3" s="27"/>
      <c r="T3" s="27"/>
      <c r="U3" s="27"/>
      <c r="V3" s="27"/>
      <c r="W3" s="27"/>
      <c r="X3" s="24"/>
    </row>
    <row r="4" spans="1:24" s="26" customFormat="1" ht="18.399999999999999" customHeight="1" x14ac:dyDescent="0.3">
      <c r="A4" s="29"/>
      <c r="B4" s="24"/>
      <c r="C4" s="27"/>
      <c r="D4" s="75"/>
      <c r="E4" s="41"/>
      <c r="F4" s="61"/>
      <c r="G4" s="61"/>
      <c r="H4" s="61"/>
      <c r="I4" s="61"/>
      <c r="J4" s="61"/>
      <c r="K4" s="61"/>
      <c r="L4" s="29"/>
      <c r="M4" s="29"/>
      <c r="N4" s="29"/>
      <c r="O4" s="61"/>
      <c r="P4" s="27"/>
      <c r="Q4" s="27"/>
      <c r="R4" s="27"/>
      <c r="S4" s="27"/>
      <c r="T4" s="27"/>
      <c r="U4" s="27"/>
      <c r="V4" s="27"/>
      <c r="W4" s="27"/>
      <c r="X4" s="24"/>
    </row>
    <row r="5" spans="1:24" s="26" customFormat="1" ht="29.25" customHeight="1" x14ac:dyDescent="0.3">
      <c r="A5" s="29"/>
      <c r="B5" s="24"/>
      <c r="C5" s="27"/>
      <c r="D5" s="75"/>
      <c r="E5" s="41"/>
      <c r="F5" s="29"/>
      <c r="G5" s="29"/>
      <c r="H5" s="29"/>
      <c r="I5" s="29"/>
      <c r="J5" s="29"/>
      <c r="K5" s="29"/>
      <c r="L5" s="29"/>
      <c r="M5" s="29"/>
      <c r="N5" s="29"/>
      <c r="O5" s="29"/>
      <c r="P5" s="27"/>
      <c r="Q5" s="27"/>
      <c r="R5" s="27"/>
      <c r="S5" s="27"/>
      <c r="T5" s="27"/>
      <c r="U5" s="27"/>
      <c r="V5" s="27"/>
      <c r="W5" s="27"/>
      <c r="X5" s="24"/>
    </row>
    <row r="6" spans="1:24" s="26" customFormat="1" ht="26.25" customHeight="1" x14ac:dyDescent="0.3">
      <c r="A6" s="29"/>
      <c r="B6" s="24"/>
      <c r="C6" s="27"/>
      <c r="D6" s="75"/>
      <c r="E6" s="41"/>
      <c r="F6" s="29"/>
      <c r="G6" s="29"/>
      <c r="H6" s="29"/>
      <c r="I6" s="29"/>
      <c r="J6" s="29"/>
      <c r="K6" s="29"/>
      <c r="L6" s="29"/>
      <c r="M6" s="29"/>
      <c r="N6" s="29"/>
      <c r="O6" s="29"/>
      <c r="P6" s="27"/>
      <c r="Q6" s="27"/>
      <c r="R6" s="27"/>
      <c r="S6" s="27"/>
      <c r="T6" s="27"/>
      <c r="U6" s="27"/>
      <c r="V6" s="27"/>
      <c r="W6" s="27"/>
      <c r="X6" s="24"/>
    </row>
    <row r="7" spans="1:24" s="26" customFormat="1" x14ac:dyDescent="0.3">
      <c r="A7" s="70"/>
      <c r="B7" s="24"/>
      <c r="C7" s="27"/>
      <c r="D7" s="75"/>
      <c r="E7" s="41"/>
      <c r="F7" s="41"/>
      <c r="G7" s="41"/>
      <c r="H7" s="41"/>
      <c r="I7" s="41"/>
      <c r="J7" s="41"/>
      <c r="K7" s="41"/>
      <c r="L7" s="30"/>
      <c r="M7" s="30"/>
      <c r="N7" s="29"/>
      <c r="O7" s="41"/>
      <c r="Q7" s="27"/>
      <c r="R7" s="27"/>
      <c r="S7" s="27"/>
      <c r="T7" s="27"/>
      <c r="U7" s="27"/>
      <c r="V7" s="27"/>
      <c r="W7" s="27"/>
      <c r="X7" s="24"/>
    </row>
    <row r="8" spans="1:24" s="26" customFormat="1" ht="21" customHeight="1" x14ac:dyDescent="0.3">
      <c r="A8" s="30"/>
      <c r="B8" s="24"/>
      <c r="C8" s="27"/>
      <c r="D8" s="75"/>
      <c r="E8" s="41"/>
      <c r="F8" s="41"/>
      <c r="G8" s="41"/>
      <c r="H8" s="41"/>
      <c r="I8" s="41"/>
      <c r="J8" s="41"/>
      <c r="K8" s="41"/>
      <c r="L8" s="30" t="s">
        <v>16</v>
      </c>
      <c r="M8" s="30"/>
      <c r="N8" s="29"/>
      <c r="O8" s="41"/>
      <c r="Q8" s="27"/>
      <c r="R8" s="27"/>
      <c r="S8" s="27"/>
      <c r="T8" s="27"/>
      <c r="U8" s="27"/>
      <c r="V8" s="27"/>
      <c r="W8" s="27"/>
      <c r="X8" s="24"/>
    </row>
    <row r="9" spans="1:24" s="26" customFormat="1" ht="15.4" hidden="1" customHeight="1" thickTop="1" thickBot="1" x14ac:dyDescent="0.35">
      <c r="B9" s="24"/>
      <c r="C9" s="27"/>
      <c r="D9" s="32"/>
      <c r="E9" s="31"/>
      <c r="F9" s="126" t="s">
        <v>14</v>
      </c>
      <c r="G9" s="127"/>
      <c r="H9" s="127"/>
      <c r="I9" s="127"/>
      <c r="J9" s="127"/>
      <c r="K9" s="128"/>
      <c r="L9" s="129" t="s">
        <v>15</v>
      </c>
      <c r="M9" s="130"/>
      <c r="N9" s="130"/>
      <c r="O9" s="131"/>
      <c r="P9" s="33" t="s">
        <v>3</v>
      </c>
      <c r="Q9" s="27"/>
      <c r="R9" s="27"/>
      <c r="S9" s="27"/>
      <c r="T9" s="27"/>
      <c r="U9" s="27"/>
      <c r="V9" s="27"/>
      <c r="W9" s="27"/>
      <c r="X9" s="24"/>
    </row>
    <row r="10" spans="1:24" s="26" customFormat="1" ht="15.4" customHeight="1" x14ac:dyDescent="0.3">
      <c r="B10" s="24"/>
      <c r="C10" s="27"/>
      <c r="D10" s="31" t="s">
        <v>34</v>
      </c>
      <c r="E10" s="116">
        <v>0</v>
      </c>
      <c r="F10" s="71" t="s">
        <v>4</v>
      </c>
      <c r="G10" s="71">
        <v>2</v>
      </c>
      <c r="H10" s="71">
        <v>4</v>
      </c>
      <c r="I10" s="71">
        <v>6</v>
      </c>
      <c r="J10" s="71">
        <v>8</v>
      </c>
      <c r="K10" s="71">
        <v>10</v>
      </c>
      <c r="L10" s="49">
        <v>6</v>
      </c>
      <c r="M10" s="49">
        <v>8</v>
      </c>
      <c r="N10" s="49">
        <v>10</v>
      </c>
      <c r="O10" s="49">
        <v>0</v>
      </c>
      <c r="P10" s="50"/>
      <c r="Q10" s="27"/>
      <c r="R10" s="45">
        <v>1</v>
      </c>
      <c r="S10" s="27"/>
      <c r="T10" s="27"/>
      <c r="U10" s="27"/>
      <c r="V10" s="27"/>
      <c r="W10" s="27"/>
      <c r="X10" s="24"/>
    </row>
    <row r="11" spans="1:24" s="26" customFormat="1" x14ac:dyDescent="0.3">
      <c r="A11" s="24">
        <v>1</v>
      </c>
      <c r="B11" s="24"/>
      <c r="C11" s="27"/>
      <c r="D11" s="76">
        <v>1</v>
      </c>
      <c r="E11" s="117" t="e">
        <f>TREND($L11:$N11,$L$10:$N$10,$E$10)</f>
        <v>#VALUE!</v>
      </c>
      <c r="F11" s="72" t="e">
        <f>IF($R$10=D11,E11,"")</f>
        <v>#VALUE!</v>
      </c>
      <c r="G11" s="72" t="e">
        <f>IF($R$10=D11,TREND($L11:$N11,$L$10:$N$10,$G$10),"")</f>
        <v>#VALUE!</v>
      </c>
      <c r="H11" s="72" t="e">
        <f>IF($R$10=D11,TREND($L11:$N11,$L$10:$N$10,$H$10),"")</f>
        <v>#VALUE!</v>
      </c>
      <c r="I11" s="72">
        <f>IF($R$10=D11,L11,"")</f>
        <v>0</v>
      </c>
      <c r="J11" s="72">
        <f>IF($R$10=D11,M11,"")</f>
        <v>0</v>
      </c>
      <c r="K11" s="72">
        <f>IF($R$10=D11,N11,"")</f>
        <v>0</v>
      </c>
      <c r="L11" s="44"/>
      <c r="M11" s="44"/>
      <c r="N11" s="44"/>
      <c r="O11" s="66" t="str">
        <f t="shared" ref="O11:O50" si="0">IF(ISERROR(Creep_calculation),"",Creep_calculation)</f>
        <v/>
      </c>
      <c r="P11" s="35"/>
      <c r="Q11" s="27"/>
      <c r="R11" s="27"/>
      <c r="S11" s="27"/>
      <c r="T11" s="27"/>
      <c r="U11" s="27"/>
      <c r="V11" s="27"/>
      <c r="W11" s="27"/>
      <c r="X11" s="24"/>
    </row>
    <row r="12" spans="1:24" s="26" customFormat="1" x14ac:dyDescent="0.3">
      <c r="A12" s="24">
        <v>2</v>
      </c>
      <c r="B12" s="24"/>
      <c r="C12" s="27"/>
      <c r="D12" s="76">
        <v>2</v>
      </c>
      <c r="E12" s="117" t="e">
        <f t="shared" ref="E12:E50" si="1">TREND($L12:$N12,$L$10:$N$10,$E$10)</f>
        <v>#VALUE!</v>
      </c>
      <c r="F12" s="72" t="str">
        <f t="shared" ref="F12:F50" si="2">IF($R$10=D12,E12,"")</f>
        <v/>
      </c>
      <c r="G12" s="72" t="str">
        <f t="shared" ref="G12:G50" si="3">IF($R$10=D12,TREND($L12:$N12,$L$10:$N$10,$G$10),"")</f>
        <v/>
      </c>
      <c r="H12" s="72" t="str">
        <f t="shared" ref="H12:H50" si="4">IF($R$10=D12,TREND($L12:$N12,$L$10:$N$10,$H$10),"")</f>
        <v/>
      </c>
      <c r="I12" s="72" t="str">
        <f t="shared" ref="I12:I50" si="5">IF($R$10=D12,L12,"")</f>
        <v/>
      </c>
      <c r="J12" s="72" t="str">
        <f t="shared" ref="J12:J50" si="6">IF($R$10=D12,M12,"")</f>
        <v/>
      </c>
      <c r="K12" s="72" t="str">
        <f t="shared" ref="K12:K50" si="7">IF($R$10=D12,N12,"")</f>
        <v/>
      </c>
      <c r="L12" s="44"/>
      <c r="M12" s="44"/>
      <c r="N12" s="44"/>
      <c r="O12" s="66" t="str">
        <f t="shared" si="0"/>
        <v/>
      </c>
      <c r="P12" s="36"/>
      <c r="Q12" s="27"/>
      <c r="R12" s="27"/>
      <c r="S12" s="27"/>
      <c r="T12" s="27"/>
      <c r="U12" s="27"/>
      <c r="V12" s="27"/>
      <c r="W12" s="27"/>
      <c r="X12" s="24"/>
    </row>
    <row r="13" spans="1:24" s="26" customFormat="1" x14ac:dyDescent="0.3">
      <c r="A13" s="24">
        <v>3</v>
      </c>
      <c r="B13" s="24"/>
      <c r="C13" s="27"/>
      <c r="D13" s="76">
        <v>3</v>
      </c>
      <c r="E13" s="117" t="e">
        <f t="shared" si="1"/>
        <v>#VALUE!</v>
      </c>
      <c r="F13" s="72" t="str">
        <f t="shared" si="2"/>
        <v/>
      </c>
      <c r="G13" s="72" t="str">
        <f t="shared" si="3"/>
        <v/>
      </c>
      <c r="H13" s="72" t="str">
        <f t="shared" si="4"/>
        <v/>
      </c>
      <c r="I13" s="72" t="str">
        <f t="shared" si="5"/>
        <v/>
      </c>
      <c r="J13" s="72" t="str">
        <f t="shared" si="6"/>
        <v/>
      </c>
      <c r="K13" s="72" t="str">
        <f t="shared" si="7"/>
        <v/>
      </c>
      <c r="L13" s="44"/>
      <c r="M13" s="44"/>
      <c r="N13" s="44"/>
      <c r="O13" s="66" t="str">
        <f t="shared" si="0"/>
        <v/>
      </c>
      <c r="P13" s="36"/>
      <c r="Q13" s="27"/>
      <c r="R13" s="27"/>
      <c r="S13" s="27"/>
      <c r="T13" s="27"/>
      <c r="U13" s="27"/>
      <c r="V13" s="27"/>
      <c r="W13" s="27"/>
      <c r="X13" s="24"/>
    </row>
    <row r="14" spans="1:24" s="26" customFormat="1" x14ac:dyDescent="0.3">
      <c r="A14" s="24">
        <v>4</v>
      </c>
      <c r="B14" s="24"/>
      <c r="C14" s="27"/>
      <c r="D14" s="76">
        <v>4</v>
      </c>
      <c r="E14" s="117" t="e">
        <f t="shared" si="1"/>
        <v>#VALUE!</v>
      </c>
      <c r="F14" s="72" t="str">
        <f t="shared" si="2"/>
        <v/>
      </c>
      <c r="G14" s="72" t="str">
        <f t="shared" si="3"/>
        <v/>
      </c>
      <c r="H14" s="72" t="str">
        <f t="shared" si="4"/>
        <v/>
      </c>
      <c r="I14" s="72" t="str">
        <f t="shared" si="5"/>
        <v/>
      </c>
      <c r="J14" s="72" t="str">
        <f t="shared" si="6"/>
        <v/>
      </c>
      <c r="K14" s="72" t="str">
        <f t="shared" si="7"/>
        <v/>
      </c>
      <c r="L14" s="44"/>
      <c r="M14" s="44"/>
      <c r="N14" s="44"/>
      <c r="O14" s="66" t="str">
        <f t="shared" si="0"/>
        <v/>
      </c>
      <c r="P14" s="36"/>
      <c r="Q14" s="27"/>
      <c r="R14" s="27"/>
      <c r="S14" s="27"/>
      <c r="T14" s="27"/>
      <c r="U14" s="27"/>
      <c r="V14" s="27"/>
      <c r="W14" s="27"/>
      <c r="X14" s="24"/>
    </row>
    <row r="15" spans="1:24" s="26" customFormat="1" x14ac:dyDescent="0.3">
      <c r="A15" s="24">
        <v>5</v>
      </c>
      <c r="B15" s="24"/>
      <c r="C15" s="27"/>
      <c r="D15" s="76">
        <v>5</v>
      </c>
      <c r="E15" s="117" t="e">
        <f t="shared" si="1"/>
        <v>#VALUE!</v>
      </c>
      <c r="F15" s="72" t="str">
        <f t="shared" si="2"/>
        <v/>
      </c>
      <c r="G15" s="72" t="str">
        <f t="shared" si="3"/>
        <v/>
      </c>
      <c r="H15" s="72" t="str">
        <f t="shared" si="4"/>
        <v/>
      </c>
      <c r="I15" s="72" t="str">
        <f t="shared" si="5"/>
        <v/>
      </c>
      <c r="J15" s="72" t="str">
        <f t="shared" si="6"/>
        <v/>
      </c>
      <c r="K15" s="72" t="str">
        <f t="shared" si="7"/>
        <v/>
      </c>
      <c r="L15" s="44"/>
      <c r="M15" s="44"/>
      <c r="N15" s="44"/>
      <c r="O15" s="66" t="str">
        <f t="shared" si="0"/>
        <v/>
      </c>
      <c r="P15" s="36"/>
      <c r="Q15" s="27"/>
      <c r="R15" s="27"/>
      <c r="S15" s="27"/>
      <c r="T15" s="27"/>
      <c r="U15" s="27"/>
      <c r="V15" s="27"/>
      <c r="W15" s="27"/>
      <c r="X15" s="24"/>
    </row>
    <row r="16" spans="1:24" x14ac:dyDescent="0.3">
      <c r="A16" s="24">
        <v>6</v>
      </c>
      <c r="B16" s="24"/>
      <c r="C16" s="27"/>
      <c r="D16" s="76">
        <v>6</v>
      </c>
      <c r="E16" s="117" t="e">
        <f t="shared" si="1"/>
        <v>#VALUE!</v>
      </c>
      <c r="F16" s="72" t="str">
        <f t="shared" si="2"/>
        <v/>
      </c>
      <c r="G16" s="72" t="str">
        <f t="shared" si="3"/>
        <v/>
      </c>
      <c r="H16" s="72" t="str">
        <f t="shared" si="4"/>
        <v/>
      </c>
      <c r="I16" s="72" t="str">
        <f t="shared" si="5"/>
        <v/>
      </c>
      <c r="J16" s="72" t="str">
        <f t="shared" si="6"/>
        <v/>
      </c>
      <c r="K16" s="72" t="str">
        <f t="shared" si="7"/>
        <v/>
      </c>
      <c r="L16" s="44"/>
      <c r="M16" s="44"/>
      <c r="N16" s="44"/>
      <c r="O16" s="66" t="str">
        <f t="shared" si="0"/>
        <v/>
      </c>
      <c r="P16" s="36"/>
      <c r="Q16" s="27"/>
      <c r="R16" s="27"/>
      <c r="S16" s="27"/>
      <c r="T16" s="27"/>
      <c r="U16" s="27"/>
      <c r="V16" s="27"/>
      <c r="W16" s="27"/>
      <c r="X16" s="24"/>
    </row>
    <row r="17" spans="1:24" x14ac:dyDescent="0.3">
      <c r="A17" s="24">
        <v>7</v>
      </c>
      <c r="B17" s="24"/>
      <c r="C17" s="27"/>
      <c r="D17" s="76">
        <v>7</v>
      </c>
      <c r="E17" s="117" t="e">
        <f t="shared" si="1"/>
        <v>#VALUE!</v>
      </c>
      <c r="F17" s="72" t="str">
        <f t="shared" si="2"/>
        <v/>
      </c>
      <c r="G17" s="72" t="str">
        <f t="shared" si="3"/>
        <v/>
      </c>
      <c r="H17" s="72" t="str">
        <f t="shared" si="4"/>
        <v/>
      </c>
      <c r="I17" s="72" t="str">
        <f t="shared" si="5"/>
        <v/>
      </c>
      <c r="J17" s="72" t="str">
        <f t="shared" si="6"/>
        <v/>
      </c>
      <c r="K17" s="72" t="str">
        <f t="shared" si="7"/>
        <v/>
      </c>
      <c r="L17" s="44"/>
      <c r="M17" s="44"/>
      <c r="N17" s="44"/>
      <c r="O17" s="66" t="str">
        <f t="shared" si="0"/>
        <v/>
      </c>
      <c r="P17" s="36"/>
      <c r="Q17" s="27"/>
      <c r="R17" s="27"/>
      <c r="S17" s="27"/>
      <c r="T17" s="27"/>
      <c r="U17" s="27"/>
      <c r="V17" s="27"/>
      <c r="W17" s="27"/>
      <c r="X17" s="24"/>
    </row>
    <row r="18" spans="1:24" x14ac:dyDescent="0.3">
      <c r="A18" s="24">
        <v>8</v>
      </c>
      <c r="B18" s="24"/>
      <c r="C18" s="27"/>
      <c r="D18" s="76">
        <v>8</v>
      </c>
      <c r="E18" s="117" t="e">
        <f t="shared" si="1"/>
        <v>#VALUE!</v>
      </c>
      <c r="F18" s="72" t="str">
        <f t="shared" si="2"/>
        <v/>
      </c>
      <c r="G18" s="72" t="str">
        <f t="shared" si="3"/>
        <v/>
      </c>
      <c r="H18" s="72" t="str">
        <f t="shared" si="4"/>
        <v/>
      </c>
      <c r="I18" s="72" t="str">
        <f t="shared" si="5"/>
        <v/>
      </c>
      <c r="J18" s="72" t="str">
        <f t="shared" si="6"/>
        <v/>
      </c>
      <c r="K18" s="72" t="str">
        <f t="shared" si="7"/>
        <v/>
      </c>
      <c r="L18" s="44"/>
      <c r="M18" s="44"/>
      <c r="N18" s="44"/>
      <c r="O18" s="66" t="str">
        <f t="shared" si="0"/>
        <v/>
      </c>
      <c r="P18" s="36"/>
      <c r="Q18" s="27"/>
      <c r="R18" s="27"/>
      <c r="S18" s="27"/>
      <c r="T18" s="27"/>
      <c r="U18" s="27"/>
      <c r="V18" s="27"/>
      <c r="W18" s="27"/>
      <c r="X18" s="24"/>
    </row>
    <row r="19" spans="1:24" s="26" customFormat="1" x14ac:dyDescent="0.3">
      <c r="A19" s="24">
        <v>9</v>
      </c>
      <c r="B19" s="24"/>
      <c r="C19" s="27"/>
      <c r="D19" s="76">
        <v>9</v>
      </c>
      <c r="E19" s="117" t="e">
        <f t="shared" si="1"/>
        <v>#VALUE!</v>
      </c>
      <c r="F19" s="72" t="str">
        <f t="shared" si="2"/>
        <v/>
      </c>
      <c r="G19" s="72" t="str">
        <f t="shared" si="3"/>
        <v/>
      </c>
      <c r="H19" s="72" t="str">
        <f t="shared" si="4"/>
        <v/>
      </c>
      <c r="I19" s="72" t="str">
        <f t="shared" si="5"/>
        <v/>
      </c>
      <c r="J19" s="72" t="str">
        <f t="shared" si="6"/>
        <v/>
      </c>
      <c r="K19" s="72" t="str">
        <f t="shared" si="7"/>
        <v/>
      </c>
      <c r="L19" s="44"/>
      <c r="M19" s="44"/>
      <c r="N19" s="44"/>
      <c r="O19" s="66" t="str">
        <f t="shared" si="0"/>
        <v/>
      </c>
      <c r="P19" s="36"/>
      <c r="Q19" s="27"/>
      <c r="R19" s="27"/>
      <c r="S19" s="27"/>
      <c r="T19" s="27"/>
      <c r="U19" s="27"/>
      <c r="V19" s="27"/>
      <c r="W19" s="27"/>
      <c r="X19" s="24"/>
    </row>
    <row r="20" spans="1:24" s="26" customFormat="1" x14ac:dyDescent="0.3">
      <c r="A20" s="24">
        <v>10</v>
      </c>
      <c r="B20" s="24"/>
      <c r="C20" s="27"/>
      <c r="D20" s="76">
        <v>10</v>
      </c>
      <c r="E20" s="117" t="e">
        <f t="shared" si="1"/>
        <v>#VALUE!</v>
      </c>
      <c r="F20" s="72" t="str">
        <f t="shared" si="2"/>
        <v/>
      </c>
      <c r="G20" s="72" t="str">
        <f t="shared" si="3"/>
        <v/>
      </c>
      <c r="H20" s="72" t="str">
        <f t="shared" si="4"/>
        <v/>
      </c>
      <c r="I20" s="72" t="str">
        <f t="shared" si="5"/>
        <v/>
      </c>
      <c r="J20" s="72" t="str">
        <f t="shared" si="6"/>
        <v/>
      </c>
      <c r="K20" s="72" t="str">
        <f t="shared" si="7"/>
        <v/>
      </c>
      <c r="L20" s="44"/>
      <c r="M20" s="44"/>
      <c r="N20" s="44"/>
      <c r="O20" s="66" t="str">
        <f t="shared" si="0"/>
        <v/>
      </c>
      <c r="P20" s="36"/>
      <c r="Q20" s="27"/>
      <c r="R20" s="27"/>
      <c r="S20" s="27"/>
      <c r="T20" s="27"/>
      <c r="U20" s="27"/>
      <c r="V20" s="27"/>
      <c r="W20" s="27"/>
      <c r="X20" s="24"/>
    </row>
    <row r="21" spans="1:24" s="26" customFormat="1" x14ac:dyDescent="0.3">
      <c r="A21" s="24">
        <v>11</v>
      </c>
      <c r="B21" s="24"/>
      <c r="C21" s="27"/>
      <c r="D21" s="76">
        <v>11</v>
      </c>
      <c r="E21" s="117" t="e">
        <f t="shared" si="1"/>
        <v>#VALUE!</v>
      </c>
      <c r="F21" s="72" t="str">
        <f t="shared" si="2"/>
        <v/>
      </c>
      <c r="G21" s="72" t="str">
        <f t="shared" si="3"/>
        <v/>
      </c>
      <c r="H21" s="72" t="str">
        <f t="shared" si="4"/>
        <v/>
      </c>
      <c r="I21" s="72" t="str">
        <f t="shared" si="5"/>
        <v/>
      </c>
      <c r="J21" s="72" t="str">
        <f t="shared" si="6"/>
        <v/>
      </c>
      <c r="K21" s="72" t="str">
        <f t="shared" si="7"/>
        <v/>
      </c>
      <c r="L21" s="44"/>
      <c r="M21" s="44"/>
      <c r="N21" s="44"/>
      <c r="O21" s="66" t="str">
        <f t="shared" si="0"/>
        <v/>
      </c>
      <c r="P21" s="36"/>
      <c r="Q21" s="27"/>
      <c r="R21" s="27"/>
      <c r="S21" s="27"/>
      <c r="T21" s="27"/>
      <c r="U21" s="27"/>
      <c r="V21" s="27"/>
      <c r="W21" s="27"/>
      <c r="X21" s="24"/>
    </row>
    <row r="22" spans="1:24" s="26" customFormat="1" x14ac:dyDescent="0.3">
      <c r="A22" s="24">
        <v>12</v>
      </c>
      <c r="B22" s="24"/>
      <c r="C22" s="27"/>
      <c r="D22" s="76">
        <v>12</v>
      </c>
      <c r="E22" s="117" t="e">
        <f t="shared" si="1"/>
        <v>#VALUE!</v>
      </c>
      <c r="F22" s="72" t="str">
        <f t="shared" si="2"/>
        <v/>
      </c>
      <c r="G22" s="72" t="str">
        <f t="shared" si="3"/>
        <v/>
      </c>
      <c r="H22" s="72" t="str">
        <f t="shared" si="4"/>
        <v/>
      </c>
      <c r="I22" s="72" t="str">
        <f t="shared" si="5"/>
        <v/>
      </c>
      <c r="J22" s="72" t="str">
        <f t="shared" si="6"/>
        <v/>
      </c>
      <c r="K22" s="72" t="str">
        <f t="shared" si="7"/>
        <v/>
      </c>
      <c r="L22" s="44"/>
      <c r="M22" s="44"/>
      <c r="N22" s="44"/>
      <c r="O22" s="66" t="str">
        <f t="shared" si="0"/>
        <v/>
      </c>
      <c r="P22" s="36"/>
      <c r="Q22" s="27"/>
      <c r="R22" s="27"/>
      <c r="S22" s="27"/>
      <c r="T22" s="27"/>
      <c r="U22" s="27"/>
      <c r="V22" s="27"/>
      <c r="W22" s="27"/>
      <c r="X22" s="24"/>
    </row>
    <row r="23" spans="1:24" s="26" customFormat="1" x14ac:dyDescent="0.3">
      <c r="A23" s="24">
        <v>13</v>
      </c>
      <c r="B23" s="24"/>
      <c r="C23" s="27"/>
      <c r="D23" s="76">
        <v>13</v>
      </c>
      <c r="E23" s="117" t="e">
        <f t="shared" si="1"/>
        <v>#VALUE!</v>
      </c>
      <c r="F23" s="72" t="str">
        <f t="shared" si="2"/>
        <v/>
      </c>
      <c r="G23" s="72" t="str">
        <f t="shared" si="3"/>
        <v/>
      </c>
      <c r="H23" s="72" t="str">
        <f t="shared" si="4"/>
        <v/>
      </c>
      <c r="I23" s="72" t="str">
        <f t="shared" si="5"/>
        <v/>
      </c>
      <c r="J23" s="72" t="str">
        <f t="shared" si="6"/>
        <v/>
      </c>
      <c r="K23" s="72" t="str">
        <f t="shared" si="7"/>
        <v/>
      </c>
      <c r="L23" s="44"/>
      <c r="M23" s="44"/>
      <c r="N23" s="44"/>
      <c r="O23" s="66" t="str">
        <f t="shared" si="0"/>
        <v/>
      </c>
      <c r="P23" s="36"/>
      <c r="Q23" s="27"/>
      <c r="R23" s="27"/>
      <c r="S23" s="27"/>
      <c r="T23" s="27"/>
      <c r="U23" s="27"/>
      <c r="V23" s="27"/>
      <c r="W23" s="27"/>
      <c r="X23" s="24"/>
    </row>
    <row r="24" spans="1:24" s="26" customFormat="1" ht="15.75" thickBot="1" x14ac:dyDescent="0.35">
      <c r="A24" s="24">
        <v>14</v>
      </c>
      <c r="B24" s="24"/>
      <c r="C24" s="27"/>
      <c r="D24" s="76">
        <v>14</v>
      </c>
      <c r="E24" s="117" t="e">
        <f t="shared" si="1"/>
        <v>#VALUE!</v>
      </c>
      <c r="F24" s="72" t="str">
        <f t="shared" si="2"/>
        <v/>
      </c>
      <c r="G24" s="72" t="str">
        <f t="shared" si="3"/>
        <v/>
      </c>
      <c r="H24" s="72" t="str">
        <f t="shared" si="4"/>
        <v/>
      </c>
      <c r="I24" s="72" t="str">
        <f t="shared" si="5"/>
        <v/>
      </c>
      <c r="J24" s="72" t="str">
        <f t="shared" si="6"/>
        <v/>
      </c>
      <c r="K24" s="72" t="str">
        <f t="shared" si="7"/>
        <v/>
      </c>
      <c r="L24" s="44"/>
      <c r="M24" s="44"/>
      <c r="N24" s="44"/>
      <c r="O24" s="66" t="str">
        <f t="shared" si="0"/>
        <v/>
      </c>
      <c r="P24" s="38"/>
      <c r="Q24" s="27"/>
      <c r="R24" s="27"/>
      <c r="S24" s="27"/>
      <c r="T24" s="27"/>
      <c r="U24" s="27"/>
      <c r="V24" s="27"/>
      <c r="W24" s="27"/>
      <c r="X24" s="24"/>
    </row>
    <row r="25" spans="1:24" s="26" customFormat="1" ht="15.75" thickTop="1" x14ac:dyDescent="0.3">
      <c r="A25" s="24">
        <v>15</v>
      </c>
      <c r="B25" s="24"/>
      <c r="C25" s="27"/>
      <c r="D25" s="76">
        <v>15</v>
      </c>
      <c r="E25" s="117" t="e">
        <f t="shared" si="1"/>
        <v>#VALUE!</v>
      </c>
      <c r="F25" s="72" t="str">
        <f t="shared" si="2"/>
        <v/>
      </c>
      <c r="G25" s="72" t="str">
        <f t="shared" si="3"/>
        <v/>
      </c>
      <c r="H25" s="72" t="str">
        <f t="shared" si="4"/>
        <v/>
      </c>
      <c r="I25" s="72" t="str">
        <f t="shared" si="5"/>
        <v/>
      </c>
      <c r="J25" s="72" t="str">
        <f t="shared" si="6"/>
        <v/>
      </c>
      <c r="K25" s="72" t="str">
        <f t="shared" si="7"/>
        <v/>
      </c>
      <c r="L25" s="44"/>
      <c r="M25" s="44"/>
      <c r="N25" s="44"/>
      <c r="O25" s="66" t="str">
        <f t="shared" si="0"/>
        <v/>
      </c>
      <c r="P25" s="34" t="e">
        <f t="shared" ref="P25:P30" si="8">((A2_sample-A0_sample)-(A1_sample-A0_sample)^2/(A2_sample-A0_sample))-((A2_blank_ave-A0_blank_ave)-(A1_blank_ave-A0_blank_ave)^2/(A2_blank_ave-A0_blank_ave))</f>
        <v>#NAME?</v>
      </c>
      <c r="Q25" s="27"/>
      <c r="R25" s="27"/>
      <c r="S25" s="27"/>
      <c r="T25" s="27"/>
      <c r="U25" s="27"/>
      <c r="V25" s="27"/>
      <c r="W25" s="27"/>
      <c r="X25" s="24"/>
    </row>
    <row r="26" spans="1:24" s="26" customFormat="1" x14ac:dyDescent="0.3">
      <c r="A26" s="24">
        <v>16</v>
      </c>
      <c r="B26" s="24"/>
      <c r="C26" s="27"/>
      <c r="D26" s="76">
        <v>16</v>
      </c>
      <c r="E26" s="117" t="e">
        <f t="shared" si="1"/>
        <v>#VALUE!</v>
      </c>
      <c r="F26" s="72" t="str">
        <f t="shared" si="2"/>
        <v/>
      </c>
      <c r="G26" s="72" t="str">
        <f t="shared" si="3"/>
        <v/>
      </c>
      <c r="H26" s="72" t="str">
        <f t="shared" si="4"/>
        <v/>
      </c>
      <c r="I26" s="72" t="str">
        <f t="shared" si="5"/>
        <v/>
      </c>
      <c r="J26" s="72" t="str">
        <f t="shared" si="6"/>
        <v/>
      </c>
      <c r="K26" s="72" t="str">
        <f t="shared" si="7"/>
        <v/>
      </c>
      <c r="L26" s="44"/>
      <c r="M26" s="44"/>
      <c r="N26" s="44"/>
      <c r="O26" s="66" t="str">
        <f t="shared" si="0"/>
        <v/>
      </c>
      <c r="P26" s="34" t="e">
        <f t="shared" si="8"/>
        <v>#NAME?</v>
      </c>
      <c r="Q26" s="27"/>
      <c r="R26" s="27"/>
      <c r="S26" s="27"/>
      <c r="T26" s="27"/>
      <c r="U26" s="27"/>
      <c r="V26" s="27"/>
      <c r="W26" s="27"/>
      <c r="X26" s="24"/>
    </row>
    <row r="27" spans="1:24" s="26" customFormat="1" x14ac:dyDescent="0.3">
      <c r="A27" s="24">
        <v>17</v>
      </c>
      <c r="B27" s="24"/>
      <c r="C27" s="27"/>
      <c r="D27" s="76">
        <v>17</v>
      </c>
      <c r="E27" s="117" t="e">
        <f t="shared" si="1"/>
        <v>#VALUE!</v>
      </c>
      <c r="F27" s="72" t="str">
        <f t="shared" si="2"/>
        <v/>
      </c>
      <c r="G27" s="72" t="str">
        <f t="shared" si="3"/>
        <v/>
      </c>
      <c r="H27" s="72" t="str">
        <f t="shared" si="4"/>
        <v/>
      </c>
      <c r="I27" s="72" t="str">
        <f t="shared" si="5"/>
        <v/>
      </c>
      <c r="J27" s="72" t="str">
        <f t="shared" si="6"/>
        <v/>
      </c>
      <c r="K27" s="72" t="str">
        <f t="shared" si="7"/>
        <v/>
      </c>
      <c r="L27" s="44"/>
      <c r="M27" s="44"/>
      <c r="N27" s="44"/>
      <c r="O27" s="66" t="str">
        <f t="shared" si="0"/>
        <v/>
      </c>
      <c r="P27" s="34" t="e">
        <f t="shared" si="8"/>
        <v>#NAME?</v>
      </c>
      <c r="Q27" s="27"/>
      <c r="R27" s="27"/>
      <c r="S27" s="27"/>
      <c r="T27" s="27"/>
      <c r="U27" s="27"/>
      <c r="V27" s="27"/>
      <c r="W27" s="27"/>
      <c r="X27" s="24"/>
    </row>
    <row r="28" spans="1:24" s="26" customFormat="1" x14ac:dyDescent="0.3">
      <c r="A28" s="24">
        <v>18</v>
      </c>
      <c r="B28" s="24"/>
      <c r="C28" s="27"/>
      <c r="D28" s="76">
        <v>18</v>
      </c>
      <c r="E28" s="117" t="e">
        <f t="shared" si="1"/>
        <v>#VALUE!</v>
      </c>
      <c r="F28" s="72" t="str">
        <f t="shared" si="2"/>
        <v/>
      </c>
      <c r="G28" s="72" t="str">
        <f t="shared" si="3"/>
        <v/>
      </c>
      <c r="H28" s="72" t="str">
        <f t="shared" si="4"/>
        <v/>
      </c>
      <c r="I28" s="72" t="str">
        <f t="shared" si="5"/>
        <v/>
      </c>
      <c r="J28" s="72" t="str">
        <f t="shared" si="6"/>
        <v/>
      </c>
      <c r="K28" s="72" t="str">
        <f t="shared" si="7"/>
        <v/>
      </c>
      <c r="L28" s="44"/>
      <c r="M28" s="44"/>
      <c r="N28" s="44"/>
      <c r="O28" s="66" t="str">
        <f t="shared" si="0"/>
        <v/>
      </c>
      <c r="P28" s="34" t="e">
        <f t="shared" si="8"/>
        <v>#NAME?</v>
      </c>
      <c r="Q28" s="27"/>
      <c r="R28" s="27"/>
      <c r="S28" s="27"/>
      <c r="T28" s="27"/>
      <c r="U28" s="27"/>
      <c r="V28" s="27"/>
      <c r="W28" s="27"/>
      <c r="X28" s="24"/>
    </row>
    <row r="29" spans="1:24" s="26" customFormat="1" x14ac:dyDescent="0.3">
      <c r="A29" s="24">
        <v>19</v>
      </c>
      <c r="B29" s="24"/>
      <c r="C29" s="27"/>
      <c r="D29" s="76">
        <v>19</v>
      </c>
      <c r="E29" s="117" t="e">
        <f t="shared" si="1"/>
        <v>#VALUE!</v>
      </c>
      <c r="F29" s="72" t="str">
        <f t="shared" si="2"/>
        <v/>
      </c>
      <c r="G29" s="72" t="str">
        <f t="shared" si="3"/>
        <v/>
      </c>
      <c r="H29" s="72" t="str">
        <f t="shared" si="4"/>
        <v/>
      </c>
      <c r="I29" s="72" t="str">
        <f t="shared" si="5"/>
        <v/>
      </c>
      <c r="J29" s="72" t="str">
        <f t="shared" si="6"/>
        <v/>
      </c>
      <c r="K29" s="72" t="str">
        <f t="shared" si="7"/>
        <v/>
      </c>
      <c r="L29" s="44"/>
      <c r="M29" s="44"/>
      <c r="N29" s="44"/>
      <c r="O29" s="66" t="str">
        <f t="shared" si="0"/>
        <v/>
      </c>
      <c r="P29" s="62" t="e">
        <f t="shared" si="8"/>
        <v>#NAME?</v>
      </c>
      <c r="Q29" s="27"/>
      <c r="R29" s="27"/>
      <c r="S29" s="27"/>
      <c r="T29" s="27"/>
      <c r="U29" s="27"/>
      <c r="V29" s="27"/>
      <c r="W29" s="27"/>
      <c r="X29" s="24"/>
    </row>
    <row r="30" spans="1:24" s="26" customFormat="1" x14ac:dyDescent="0.3">
      <c r="A30" s="24">
        <v>20</v>
      </c>
      <c r="B30" s="24"/>
      <c r="C30" s="27"/>
      <c r="D30" s="76">
        <v>20</v>
      </c>
      <c r="E30" s="117" t="e">
        <f t="shared" si="1"/>
        <v>#VALUE!</v>
      </c>
      <c r="F30" s="72" t="str">
        <f t="shared" si="2"/>
        <v/>
      </c>
      <c r="G30" s="72" t="str">
        <f t="shared" si="3"/>
        <v/>
      </c>
      <c r="H30" s="72" t="str">
        <f t="shared" si="4"/>
        <v/>
      </c>
      <c r="I30" s="72" t="str">
        <f t="shared" si="5"/>
        <v/>
      </c>
      <c r="J30" s="72" t="str">
        <f t="shared" si="6"/>
        <v/>
      </c>
      <c r="K30" s="72" t="str">
        <f t="shared" si="7"/>
        <v/>
      </c>
      <c r="L30" s="44"/>
      <c r="M30" s="44"/>
      <c r="N30" s="44"/>
      <c r="O30" s="66" t="str">
        <f t="shared" si="0"/>
        <v/>
      </c>
      <c r="P30" s="62" t="e">
        <f t="shared" si="8"/>
        <v>#NAME?</v>
      </c>
      <c r="Q30" s="27"/>
      <c r="R30" s="27"/>
      <c r="S30" s="27"/>
      <c r="T30" s="27"/>
      <c r="U30" s="27"/>
      <c r="V30" s="27"/>
      <c r="W30" s="27"/>
      <c r="X30" s="24"/>
    </row>
    <row r="31" spans="1:24" s="26" customFormat="1" x14ac:dyDescent="0.3">
      <c r="A31" s="24">
        <v>21</v>
      </c>
      <c r="B31" s="24"/>
      <c r="C31" s="27"/>
      <c r="D31" s="76">
        <v>21</v>
      </c>
      <c r="E31" s="117" t="e">
        <f t="shared" si="1"/>
        <v>#VALUE!</v>
      </c>
      <c r="F31" s="72" t="str">
        <f t="shared" si="2"/>
        <v/>
      </c>
      <c r="G31" s="72" t="str">
        <f t="shared" si="3"/>
        <v/>
      </c>
      <c r="H31" s="72" t="str">
        <f t="shared" si="4"/>
        <v/>
      </c>
      <c r="I31" s="72" t="str">
        <f t="shared" si="5"/>
        <v/>
      </c>
      <c r="J31" s="72" t="str">
        <f t="shared" si="6"/>
        <v/>
      </c>
      <c r="K31" s="72" t="str">
        <f t="shared" si="7"/>
        <v/>
      </c>
      <c r="L31" s="44"/>
      <c r="M31" s="44"/>
      <c r="N31" s="44"/>
      <c r="O31" s="66" t="str">
        <f t="shared" si="0"/>
        <v/>
      </c>
      <c r="P31" s="62"/>
      <c r="Q31" s="27"/>
      <c r="R31" s="27"/>
      <c r="S31" s="27"/>
      <c r="T31" s="27"/>
      <c r="U31" s="27"/>
      <c r="V31" s="27"/>
      <c r="W31" s="27"/>
      <c r="X31" s="24"/>
    </row>
    <row r="32" spans="1:24" s="26" customFormat="1" x14ac:dyDescent="0.3">
      <c r="A32" s="24">
        <v>22</v>
      </c>
      <c r="B32" s="24"/>
      <c r="C32" s="27"/>
      <c r="D32" s="76">
        <v>22</v>
      </c>
      <c r="E32" s="117" t="e">
        <f t="shared" si="1"/>
        <v>#VALUE!</v>
      </c>
      <c r="F32" s="72" t="str">
        <f t="shared" si="2"/>
        <v/>
      </c>
      <c r="G32" s="72" t="str">
        <f t="shared" si="3"/>
        <v/>
      </c>
      <c r="H32" s="72" t="str">
        <f t="shared" si="4"/>
        <v/>
      </c>
      <c r="I32" s="72" t="str">
        <f t="shared" si="5"/>
        <v/>
      </c>
      <c r="J32" s="72" t="str">
        <f t="shared" si="6"/>
        <v/>
      </c>
      <c r="K32" s="72" t="str">
        <f t="shared" si="7"/>
        <v/>
      </c>
      <c r="L32" s="44"/>
      <c r="M32" s="44"/>
      <c r="N32" s="44"/>
      <c r="O32" s="66" t="str">
        <f t="shared" si="0"/>
        <v/>
      </c>
      <c r="P32" s="62"/>
      <c r="Q32" s="27"/>
      <c r="R32" s="27"/>
      <c r="S32" s="27"/>
      <c r="T32" s="27"/>
      <c r="U32" s="27"/>
      <c r="V32" s="27"/>
      <c r="W32" s="27"/>
      <c r="X32" s="24"/>
    </row>
    <row r="33" spans="1:24" s="26" customFormat="1" x14ac:dyDescent="0.3">
      <c r="A33" s="24">
        <v>23</v>
      </c>
      <c r="B33" s="24"/>
      <c r="C33" s="27"/>
      <c r="D33" s="76">
        <v>23</v>
      </c>
      <c r="E33" s="117" t="e">
        <f t="shared" si="1"/>
        <v>#VALUE!</v>
      </c>
      <c r="F33" s="72" t="str">
        <f t="shared" si="2"/>
        <v/>
      </c>
      <c r="G33" s="72" t="str">
        <f t="shared" si="3"/>
        <v/>
      </c>
      <c r="H33" s="72" t="str">
        <f t="shared" si="4"/>
        <v/>
      </c>
      <c r="I33" s="72" t="str">
        <f t="shared" si="5"/>
        <v/>
      </c>
      <c r="J33" s="72" t="str">
        <f t="shared" si="6"/>
        <v/>
      </c>
      <c r="K33" s="72" t="str">
        <f t="shared" si="7"/>
        <v/>
      </c>
      <c r="L33" s="44"/>
      <c r="M33" s="44"/>
      <c r="N33" s="44"/>
      <c r="O33" s="66" t="str">
        <f t="shared" si="0"/>
        <v/>
      </c>
      <c r="P33" s="62"/>
      <c r="Q33" s="27"/>
      <c r="R33" s="27"/>
      <c r="S33" s="27"/>
      <c r="T33" s="27"/>
      <c r="U33" s="27"/>
      <c r="V33" s="27"/>
      <c r="W33" s="27"/>
      <c r="X33" s="24"/>
    </row>
    <row r="34" spans="1:24" s="26" customFormat="1" x14ac:dyDescent="0.3">
      <c r="A34" s="24">
        <v>24</v>
      </c>
      <c r="B34" s="24"/>
      <c r="C34" s="27"/>
      <c r="D34" s="76">
        <v>24</v>
      </c>
      <c r="E34" s="117" t="e">
        <f t="shared" si="1"/>
        <v>#VALUE!</v>
      </c>
      <c r="F34" s="72" t="str">
        <f t="shared" si="2"/>
        <v/>
      </c>
      <c r="G34" s="72" t="str">
        <f t="shared" si="3"/>
        <v/>
      </c>
      <c r="H34" s="72" t="str">
        <f t="shared" si="4"/>
        <v/>
      </c>
      <c r="I34" s="72" t="str">
        <f t="shared" si="5"/>
        <v/>
      </c>
      <c r="J34" s="72" t="str">
        <f t="shared" si="6"/>
        <v/>
      </c>
      <c r="K34" s="72" t="str">
        <f t="shared" si="7"/>
        <v/>
      </c>
      <c r="L34" s="44"/>
      <c r="M34" s="44"/>
      <c r="N34" s="44"/>
      <c r="O34" s="66" t="str">
        <f t="shared" si="0"/>
        <v/>
      </c>
      <c r="P34" s="62"/>
      <c r="Q34" s="27"/>
      <c r="R34" s="27"/>
      <c r="S34" s="27"/>
      <c r="T34" s="27"/>
      <c r="U34" s="27"/>
      <c r="V34" s="27"/>
      <c r="W34" s="27"/>
      <c r="X34" s="24"/>
    </row>
    <row r="35" spans="1:24" s="26" customFormat="1" x14ac:dyDescent="0.3">
      <c r="A35" s="24">
        <v>25</v>
      </c>
      <c r="B35" s="24"/>
      <c r="C35" s="27"/>
      <c r="D35" s="76">
        <v>25</v>
      </c>
      <c r="E35" s="117" t="e">
        <f t="shared" si="1"/>
        <v>#VALUE!</v>
      </c>
      <c r="F35" s="72" t="str">
        <f t="shared" si="2"/>
        <v/>
      </c>
      <c r="G35" s="72" t="str">
        <f t="shared" si="3"/>
        <v/>
      </c>
      <c r="H35" s="72" t="str">
        <f t="shared" si="4"/>
        <v/>
      </c>
      <c r="I35" s="72" t="str">
        <f t="shared" si="5"/>
        <v/>
      </c>
      <c r="J35" s="72" t="str">
        <f t="shared" si="6"/>
        <v/>
      </c>
      <c r="K35" s="72" t="str">
        <f t="shared" si="7"/>
        <v/>
      </c>
      <c r="L35" s="44"/>
      <c r="M35" s="44"/>
      <c r="N35" s="44"/>
      <c r="O35" s="66" t="str">
        <f t="shared" si="0"/>
        <v/>
      </c>
      <c r="P35" s="62"/>
      <c r="Q35" s="27"/>
      <c r="R35" s="27"/>
      <c r="S35" s="27"/>
      <c r="T35" s="27"/>
      <c r="U35" s="27"/>
      <c r="V35" s="27"/>
      <c r="W35" s="27"/>
      <c r="X35" s="24"/>
    </row>
    <row r="36" spans="1:24" s="26" customFormat="1" x14ac:dyDescent="0.3">
      <c r="A36" s="24">
        <v>26</v>
      </c>
      <c r="B36" s="24"/>
      <c r="C36" s="27"/>
      <c r="D36" s="76">
        <v>26</v>
      </c>
      <c r="E36" s="117" t="e">
        <f t="shared" si="1"/>
        <v>#VALUE!</v>
      </c>
      <c r="F36" s="72" t="str">
        <f t="shared" si="2"/>
        <v/>
      </c>
      <c r="G36" s="72" t="str">
        <f t="shared" si="3"/>
        <v/>
      </c>
      <c r="H36" s="72" t="str">
        <f t="shared" si="4"/>
        <v/>
      </c>
      <c r="I36" s="72" t="str">
        <f t="shared" si="5"/>
        <v/>
      </c>
      <c r="J36" s="72" t="str">
        <f t="shared" si="6"/>
        <v/>
      </c>
      <c r="K36" s="72" t="str">
        <f t="shared" si="7"/>
        <v/>
      </c>
      <c r="L36" s="44"/>
      <c r="M36" s="44"/>
      <c r="N36" s="44"/>
      <c r="O36" s="66" t="str">
        <f t="shared" si="0"/>
        <v/>
      </c>
      <c r="P36" s="62"/>
      <c r="Q36" s="27"/>
      <c r="R36" s="27"/>
      <c r="S36" s="27"/>
      <c r="T36" s="27"/>
      <c r="U36" s="27"/>
      <c r="V36" s="27"/>
      <c r="W36" s="27"/>
      <c r="X36" s="24"/>
    </row>
    <row r="37" spans="1:24" s="26" customFormat="1" x14ac:dyDescent="0.3">
      <c r="A37" s="24">
        <v>27</v>
      </c>
      <c r="B37" s="24"/>
      <c r="C37" s="27"/>
      <c r="D37" s="76">
        <v>27</v>
      </c>
      <c r="E37" s="117" t="e">
        <f t="shared" si="1"/>
        <v>#VALUE!</v>
      </c>
      <c r="F37" s="72" t="str">
        <f t="shared" si="2"/>
        <v/>
      </c>
      <c r="G37" s="72" t="str">
        <f t="shared" si="3"/>
        <v/>
      </c>
      <c r="H37" s="72" t="str">
        <f t="shared" si="4"/>
        <v/>
      </c>
      <c r="I37" s="72" t="str">
        <f t="shared" si="5"/>
        <v/>
      </c>
      <c r="J37" s="72" t="str">
        <f t="shared" si="6"/>
        <v/>
      </c>
      <c r="K37" s="72" t="str">
        <f t="shared" si="7"/>
        <v/>
      </c>
      <c r="L37" s="44"/>
      <c r="M37" s="44"/>
      <c r="N37" s="44"/>
      <c r="O37" s="66" t="str">
        <f t="shared" si="0"/>
        <v/>
      </c>
      <c r="P37" s="62"/>
      <c r="Q37" s="27"/>
      <c r="R37" s="27"/>
      <c r="S37" s="27"/>
      <c r="T37" s="27"/>
      <c r="U37" s="27"/>
      <c r="V37" s="27"/>
      <c r="W37" s="27"/>
      <c r="X37" s="24"/>
    </row>
    <row r="38" spans="1:24" s="26" customFormat="1" x14ac:dyDescent="0.3">
      <c r="A38" s="24">
        <v>28</v>
      </c>
      <c r="B38" s="24"/>
      <c r="C38" s="27"/>
      <c r="D38" s="76">
        <v>28</v>
      </c>
      <c r="E38" s="117" t="e">
        <f t="shared" si="1"/>
        <v>#VALUE!</v>
      </c>
      <c r="F38" s="72" t="str">
        <f t="shared" si="2"/>
        <v/>
      </c>
      <c r="G38" s="72" t="str">
        <f t="shared" si="3"/>
        <v/>
      </c>
      <c r="H38" s="72" t="str">
        <f t="shared" si="4"/>
        <v/>
      </c>
      <c r="I38" s="72" t="str">
        <f t="shared" si="5"/>
        <v/>
      </c>
      <c r="J38" s="72" t="str">
        <f t="shared" si="6"/>
        <v/>
      </c>
      <c r="K38" s="72" t="str">
        <f t="shared" si="7"/>
        <v/>
      </c>
      <c r="L38" s="44"/>
      <c r="M38" s="44"/>
      <c r="N38" s="44"/>
      <c r="O38" s="66" t="str">
        <f t="shared" si="0"/>
        <v/>
      </c>
      <c r="P38" s="62"/>
      <c r="Q38" s="27"/>
      <c r="R38" s="27"/>
      <c r="S38" s="27"/>
      <c r="T38" s="27"/>
      <c r="U38" s="27"/>
      <c r="V38" s="27"/>
      <c r="W38" s="27"/>
      <c r="X38" s="24"/>
    </row>
    <row r="39" spans="1:24" s="26" customFormat="1" x14ac:dyDescent="0.3">
      <c r="A39" s="24">
        <v>29</v>
      </c>
      <c r="B39" s="24"/>
      <c r="C39" s="27"/>
      <c r="D39" s="76">
        <v>29</v>
      </c>
      <c r="E39" s="117" t="e">
        <f t="shared" si="1"/>
        <v>#VALUE!</v>
      </c>
      <c r="F39" s="72" t="str">
        <f t="shared" si="2"/>
        <v/>
      </c>
      <c r="G39" s="72" t="str">
        <f t="shared" si="3"/>
        <v/>
      </c>
      <c r="H39" s="72" t="str">
        <f t="shared" si="4"/>
        <v/>
      </c>
      <c r="I39" s="72" t="str">
        <f t="shared" si="5"/>
        <v/>
      </c>
      <c r="J39" s="72" t="str">
        <f t="shared" si="6"/>
        <v/>
      </c>
      <c r="K39" s="72" t="str">
        <f t="shared" si="7"/>
        <v/>
      </c>
      <c r="L39" s="44"/>
      <c r="M39" s="44"/>
      <c r="N39" s="44"/>
      <c r="O39" s="66" t="str">
        <f t="shared" si="0"/>
        <v/>
      </c>
      <c r="P39" s="62"/>
      <c r="Q39" s="27"/>
      <c r="R39" s="27"/>
      <c r="S39" s="27"/>
      <c r="T39" s="27"/>
      <c r="U39" s="27"/>
      <c r="V39" s="27"/>
      <c r="W39" s="27"/>
      <c r="X39" s="24"/>
    </row>
    <row r="40" spans="1:24" s="26" customFormat="1" x14ac:dyDescent="0.3">
      <c r="A40" s="24">
        <v>30</v>
      </c>
      <c r="B40" s="24"/>
      <c r="C40" s="27"/>
      <c r="D40" s="76">
        <v>30</v>
      </c>
      <c r="E40" s="117" t="e">
        <f t="shared" si="1"/>
        <v>#VALUE!</v>
      </c>
      <c r="F40" s="72" t="str">
        <f t="shared" si="2"/>
        <v/>
      </c>
      <c r="G40" s="72" t="str">
        <f t="shared" si="3"/>
        <v/>
      </c>
      <c r="H40" s="72" t="str">
        <f t="shared" si="4"/>
        <v/>
      </c>
      <c r="I40" s="72" t="str">
        <f t="shared" si="5"/>
        <v/>
      </c>
      <c r="J40" s="72" t="str">
        <f t="shared" si="6"/>
        <v/>
      </c>
      <c r="K40" s="72" t="str">
        <f t="shared" si="7"/>
        <v/>
      </c>
      <c r="L40" s="44"/>
      <c r="M40" s="44"/>
      <c r="N40" s="44"/>
      <c r="O40" s="66" t="str">
        <f t="shared" si="0"/>
        <v/>
      </c>
      <c r="P40" s="62"/>
      <c r="Q40" s="27"/>
      <c r="R40" s="27"/>
      <c r="S40" s="27"/>
      <c r="T40" s="27"/>
      <c r="U40" s="27"/>
      <c r="V40" s="27"/>
      <c r="W40" s="27"/>
      <c r="X40" s="24"/>
    </row>
    <row r="41" spans="1:24" s="26" customFormat="1" x14ac:dyDescent="0.3">
      <c r="A41" s="24">
        <v>31</v>
      </c>
      <c r="B41" s="24"/>
      <c r="C41" s="27"/>
      <c r="D41" s="76">
        <v>31</v>
      </c>
      <c r="E41" s="117" t="e">
        <f t="shared" si="1"/>
        <v>#VALUE!</v>
      </c>
      <c r="F41" s="72" t="str">
        <f t="shared" si="2"/>
        <v/>
      </c>
      <c r="G41" s="72" t="str">
        <f t="shared" si="3"/>
        <v/>
      </c>
      <c r="H41" s="72" t="str">
        <f t="shared" si="4"/>
        <v/>
      </c>
      <c r="I41" s="72" t="str">
        <f t="shared" si="5"/>
        <v/>
      </c>
      <c r="J41" s="72" t="str">
        <f t="shared" si="6"/>
        <v/>
      </c>
      <c r="K41" s="72" t="str">
        <f t="shared" si="7"/>
        <v/>
      </c>
      <c r="L41" s="44"/>
      <c r="M41" s="44"/>
      <c r="N41" s="44"/>
      <c r="O41" s="66" t="str">
        <f t="shared" si="0"/>
        <v/>
      </c>
      <c r="P41" s="62"/>
      <c r="Q41" s="27"/>
      <c r="R41" s="27"/>
      <c r="S41" s="27"/>
      <c r="T41" s="27"/>
      <c r="U41" s="27"/>
      <c r="V41" s="27"/>
      <c r="W41" s="27"/>
      <c r="X41" s="24"/>
    </row>
    <row r="42" spans="1:24" s="26" customFormat="1" x14ac:dyDescent="0.3">
      <c r="A42" s="24">
        <v>32</v>
      </c>
      <c r="B42" s="24"/>
      <c r="C42" s="27"/>
      <c r="D42" s="76">
        <v>32</v>
      </c>
      <c r="E42" s="117" t="e">
        <f t="shared" si="1"/>
        <v>#VALUE!</v>
      </c>
      <c r="F42" s="72" t="str">
        <f t="shared" si="2"/>
        <v/>
      </c>
      <c r="G42" s="72" t="str">
        <f t="shared" si="3"/>
        <v/>
      </c>
      <c r="H42" s="72" t="str">
        <f t="shared" si="4"/>
        <v/>
      </c>
      <c r="I42" s="72" t="str">
        <f t="shared" si="5"/>
        <v/>
      </c>
      <c r="J42" s="72" t="str">
        <f t="shared" si="6"/>
        <v/>
      </c>
      <c r="K42" s="72" t="str">
        <f t="shared" si="7"/>
        <v/>
      </c>
      <c r="L42" s="44"/>
      <c r="M42" s="44"/>
      <c r="N42" s="44"/>
      <c r="O42" s="66" t="str">
        <f t="shared" si="0"/>
        <v/>
      </c>
      <c r="P42" s="62"/>
      <c r="Q42" s="27"/>
      <c r="R42" s="27"/>
      <c r="S42" s="27"/>
      <c r="T42" s="27"/>
      <c r="U42" s="27"/>
      <c r="V42" s="27"/>
      <c r="W42" s="27"/>
      <c r="X42" s="24"/>
    </row>
    <row r="43" spans="1:24" s="26" customFormat="1" x14ac:dyDescent="0.3">
      <c r="A43" s="24">
        <v>33</v>
      </c>
      <c r="B43" s="24"/>
      <c r="C43" s="27"/>
      <c r="D43" s="76">
        <v>33</v>
      </c>
      <c r="E43" s="117" t="e">
        <f t="shared" si="1"/>
        <v>#VALUE!</v>
      </c>
      <c r="F43" s="72" t="str">
        <f t="shared" si="2"/>
        <v/>
      </c>
      <c r="G43" s="72" t="str">
        <f t="shared" si="3"/>
        <v/>
      </c>
      <c r="H43" s="72" t="str">
        <f t="shared" si="4"/>
        <v/>
      </c>
      <c r="I43" s="72" t="str">
        <f t="shared" si="5"/>
        <v/>
      </c>
      <c r="J43" s="72" t="str">
        <f t="shared" si="6"/>
        <v/>
      </c>
      <c r="K43" s="72" t="str">
        <f t="shared" si="7"/>
        <v/>
      </c>
      <c r="L43" s="44"/>
      <c r="M43" s="44"/>
      <c r="N43" s="44"/>
      <c r="O43" s="66" t="str">
        <f t="shared" si="0"/>
        <v/>
      </c>
      <c r="P43" s="62"/>
      <c r="Q43" s="27"/>
      <c r="R43" s="27"/>
      <c r="S43" s="27"/>
      <c r="T43" s="27"/>
      <c r="U43" s="27"/>
      <c r="V43" s="27"/>
      <c r="W43" s="27"/>
      <c r="X43" s="24"/>
    </row>
    <row r="44" spans="1:24" s="26" customFormat="1" x14ac:dyDescent="0.3">
      <c r="A44" s="24">
        <v>34</v>
      </c>
      <c r="B44" s="24"/>
      <c r="C44" s="27"/>
      <c r="D44" s="76">
        <v>34</v>
      </c>
      <c r="E44" s="117" t="e">
        <f t="shared" si="1"/>
        <v>#VALUE!</v>
      </c>
      <c r="F44" s="72" t="str">
        <f t="shared" si="2"/>
        <v/>
      </c>
      <c r="G44" s="72" t="str">
        <f t="shared" si="3"/>
        <v/>
      </c>
      <c r="H44" s="72" t="str">
        <f t="shared" si="4"/>
        <v/>
      </c>
      <c r="I44" s="72" t="str">
        <f t="shared" si="5"/>
        <v/>
      </c>
      <c r="J44" s="72" t="str">
        <f t="shared" si="6"/>
        <v/>
      </c>
      <c r="K44" s="72" t="str">
        <f t="shared" si="7"/>
        <v/>
      </c>
      <c r="L44" s="44"/>
      <c r="M44" s="44"/>
      <c r="N44" s="44"/>
      <c r="O44" s="66" t="str">
        <f t="shared" si="0"/>
        <v/>
      </c>
      <c r="P44" s="62"/>
      <c r="Q44" s="27"/>
      <c r="R44" s="27"/>
      <c r="S44" s="27"/>
      <c r="T44" s="27"/>
      <c r="U44" s="27"/>
      <c r="V44" s="27"/>
      <c r="W44" s="27"/>
      <c r="X44" s="24"/>
    </row>
    <row r="45" spans="1:24" s="26" customFormat="1" x14ac:dyDescent="0.3">
      <c r="A45" s="24">
        <v>35</v>
      </c>
      <c r="B45" s="24"/>
      <c r="C45" s="27"/>
      <c r="D45" s="76">
        <v>35</v>
      </c>
      <c r="E45" s="117" t="e">
        <f t="shared" si="1"/>
        <v>#VALUE!</v>
      </c>
      <c r="F45" s="72" t="str">
        <f t="shared" si="2"/>
        <v/>
      </c>
      <c r="G45" s="72" t="str">
        <f t="shared" si="3"/>
        <v/>
      </c>
      <c r="H45" s="72" t="str">
        <f t="shared" si="4"/>
        <v/>
      </c>
      <c r="I45" s="72" t="str">
        <f t="shared" si="5"/>
        <v/>
      </c>
      <c r="J45" s="72" t="str">
        <f t="shared" si="6"/>
        <v/>
      </c>
      <c r="K45" s="72" t="str">
        <f t="shared" si="7"/>
        <v/>
      </c>
      <c r="L45" s="44"/>
      <c r="M45" s="44"/>
      <c r="N45" s="44"/>
      <c r="O45" s="66" t="str">
        <f t="shared" si="0"/>
        <v/>
      </c>
      <c r="P45" s="62"/>
      <c r="Q45" s="27"/>
      <c r="R45" s="27"/>
      <c r="S45" s="27"/>
      <c r="T45" s="27"/>
      <c r="U45" s="27"/>
      <c r="V45" s="27"/>
      <c r="W45" s="27"/>
      <c r="X45" s="24"/>
    </row>
    <row r="46" spans="1:24" s="26" customFormat="1" x14ac:dyDescent="0.3">
      <c r="A46" s="24">
        <v>36</v>
      </c>
      <c r="B46" s="24"/>
      <c r="C46" s="27"/>
      <c r="D46" s="76">
        <v>36</v>
      </c>
      <c r="E46" s="117" t="e">
        <f t="shared" si="1"/>
        <v>#VALUE!</v>
      </c>
      <c r="F46" s="72" t="str">
        <f t="shared" si="2"/>
        <v/>
      </c>
      <c r="G46" s="72" t="str">
        <f t="shared" si="3"/>
        <v/>
      </c>
      <c r="H46" s="72" t="str">
        <f t="shared" si="4"/>
        <v/>
      </c>
      <c r="I46" s="72" t="str">
        <f t="shared" si="5"/>
        <v/>
      </c>
      <c r="J46" s="72" t="str">
        <f t="shared" si="6"/>
        <v/>
      </c>
      <c r="K46" s="72" t="str">
        <f t="shared" si="7"/>
        <v/>
      </c>
      <c r="L46" s="44"/>
      <c r="M46" s="44"/>
      <c r="N46" s="44"/>
      <c r="O46" s="66" t="str">
        <f t="shared" si="0"/>
        <v/>
      </c>
      <c r="P46" s="62"/>
      <c r="Q46" s="27"/>
      <c r="R46" s="27"/>
      <c r="S46" s="27"/>
      <c r="T46" s="27"/>
      <c r="U46" s="27"/>
      <c r="V46" s="27"/>
      <c r="W46" s="27"/>
      <c r="X46" s="24"/>
    </row>
    <row r="47" spans="1:24" s="26" customFormat="1" x14ac:dyDescent="0.3">
      <c r="A47" s="24">
        <v>37</v>
      </c>
      <c r="B47" s="24"/>
      <c r="C47" s="27"/>
      <c r="D47" s="76">
        <v>37</v>
      </c>
      <c r="E47" s="117" t="e">
        <f t="shared" si="1"/>
        <v>#VALUE!</v>
      </c>
      <c r="F47" s="72" t="str">
        <f t="shared" si="2"/>
        <v/>
      </c>
      <c r="G47" s="72" t="str">
        <f t="shared" si="3"/>
        <v/>
      </c>
      <c r="H47" s="72" t="str">
        <f t="shared" si="4"/>
        <v/>
      </c>
      <c r="I47" s="72" t="str">
        <f t="shared" si="5"/>
        <v/>
      </c>
      <c r="J47" s="72" t="str">
        <f t="shared" si="6"/>
        <v/>
      </c>
      <c r="K47" s="72" t="str">
        <f t="shared" si="7"/>
        <v/>
      </c>
      <c r="L47" s="44"/>
      <c r="M47" s="44"/>
      <c r="N47" s="44"/>
      <c r="O47" s="66" t="str">
        <f t="shared" si="0"/>
        <v/>
      </c>
      <c r="P47" s="62"/>
      <c r="Q47" s="27"/>
      <c r="R47" s="27"/>
      <c r="S47" s="27"/>
      <c r="T47" s="27"/>
      <c r="U47" s="27"/>
      <c r="V47" s="27"/>
      <c r="W47" s="27"/>
      <c r="X47" s="24"/>
    </row>
    <row r="48" spans="1:24" s="26" customFormat="1" x14ac:dyDescent="0.3">
      <c r="A48" s="24">
        <v>38</v>
      </c>
      <c r="B48" s="24"/>
      <c r="C48" s="27"/>
      <c r="D48" s="76">
        <v>38</v>
      </c>
      <c r="E48" s="117" t="e">
        <f t="shared" si="1"/>
        <v>#VALUE!</v>
      </c>
      <c r="F48" s="72" t="str">
        <f t="shared" si="2"/>
        <v/>
      </c>
      <c r="G48" s="72" t="str">
        <f t="shared" si="3"/>
        <v/>
      </c>
      <c r="H48" s="72" t="str">
        <f t="shared" si="4"/>
        <v/>
      </c>
      <c r="I48" s="72" t="str">
        <f t="shared" si="5"/>
        <v/>
      </c>
      <c r="J48" s="72" t="str">
        <f t="shared" si="6"/>
        <v/>
      </c>
      <c r="K48" s="72" t="str">
        <f t="shared" si="7"/>
        <v/>
      </c>
      <c r="L48" s="44"/>
      <c r="M48" s="44"/>
      <c r="N48" s="44"/>
      <c r="O48" s="66" t="str">
        <f t="shared" si="0"/>
        <v/>
      </c>
      <c r="P48" s="62"/>
      <c r="Q48" s="27"/>
      <c r="R48" s="27"/>
      <c r="S48" s="27"/>
      <c r="T48" s="27"/>
      <c r="U48" s="27"/>
      <c r="V48" s="27"/>
      <c r="W48" s="27"/>
      <c r="X48" s="24"/>
    </row>
    <row r="49" spans="1:24" s="26" customFormat="1" x14ac:dyDescent="0.3">
      <c r="A49" s="24">
        <v>39</v>
      </c>
      <c r="B49" s="24"/>
      <c r="C49" s="27"/>
      <c r="D49" s="76">
        <v>39</v>
      </c>
      <c r="E49" s="117" t="e">
        <f t="shared" si="1"/>
        <v>#VALUE!</v>
      </c>
      <c r="F49" s="72" t="str">
        <f t="shared" si="2"/>
        <v/>
      </c>
      <c r="G49" s="72" t="str">
        <f t="shared" si="3"/>
        <v/>
      </c>
      <c r="H49" s="72" t="str">
        <f t="shared" si="4"/>
        <v/>
      </c>
      <c r="I49" s="72" t="str">
        <f t="shared" si="5"/>
        <v/>
      </c>
      <c r="J49" s="72" t="str">
        <f t="shared" si="6"/>
        <v/>
      </c>
      <c r="K49" s="72" t="str">
        <f t="shared" si="7"/>
        <v/>
      </c>
      <c r="L49" s="44"/>
      <c r="M49" s="44"/>
      <c r="N49" s="44"/>
      <c r="O49" s="66" t="str">
        <f t="shared" si="0"/>
        <v/>
      </c>
      <c r="P49" s="62"/>
      <c r="Q49" s="27"/>
      <c r="R49" s="27"/>
      <c r="S49" s="27"/>
      <c r="T49" s="27"/>
      <c r="U49" s="27"/>
      <c r="V49" s="27"/>
      <c r="W49" s="27"/>
      <c r="X49" s="24"/>
    </row>
    <row r="50" spans="1:24" s="26" customFormat="1" x14ac:dyDescent="0.3">
      <c r="A50" s="24">
        <v>40</v>
      </c>
      <c r="B50" s="24"/>
      <c r="C50" s="27"/>
      <c r="D50" s="76">
        <v>40</v>
      </c>
      <c r="E50" s="117" t="e">
        <f t="shared" si="1"/>
        <v>#VALUE!</v>
      </c>
      <c r="F50" s="72" t="str">
        <f t="shared" si="2"/>
        <v/>
      </c>
      <c r="G50" s="72" t="str">
        <f t="shared" si="3"/>
        <v/>
      </c>
      <c r="H50" s="72" t="str">
        <f t="shared" si="4"/>
        <v/>
      </c>
      <c r="I50" s="72" t="str">
        <f t="shared" si="5"/>
        <v/>
      </c>
      <c r="J50" s="72" t="str">
        <f t="shared" si="6"/>
        <v/>
      </c>
      <c r="K50" s="72" t="str">
        <f t="shared" si="7"/>
        <v/>
      </c>
      <c r="L50" s="44"/>
      <c r="M50" s="44"/>
      <c r="N50" s="44"/>
      <c r="O50" s="66" t="str">
        <f t="shared" si="0"/>
        <v/>
      </c>
      <c r="P50" s="62"/>
      <c r="Q50" s="27"/>
      <c r="R50" s="27"/>
      <c r="S50" s="27"/>
      <c r="T50" s="27"/>
      <c r="U50" s="27"/>
      <c r="V50" s="27"/>
      <c r="W50" s="27"/>
      <c r="X50" s="24"/>
    </row>
    <row r="51" spans="1:24" s="26" customFormat="1" x14ac:dyDescent="0.3">
      <c r="B51" s="24"/>
      <c r="C51" s="27"/>
      <c r="D51" s="74"/>
      <c r="E51" s="40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62" t="e">
        <f t="shared" ref="P51:P57" si="9">((A2_sample-A0_sample)-(A1_sample-A0_sample)^2/(A2_sample-A0_sample))-((A2_blank_ave-A0_blank_ave)-(A1_blank_ave-A0_blank_ave)^2/(A2_blank_ave-A0_blank_ave))</f>
        <v>#NAME?</v>
      </c>
      <c r="Q51" s="27"/>
      <c r="R51" s="27"/>
      <c r="S51" s="27"/>
      <c r="T51" s="27"/>
      <c r="U51" s="27"/>
      <c r="V51" s="27"/>
      <c r="W51" s="27"/>
      <c r="X51" s="24"/>
    </row>
    <row r="52" spans="1:24" s="26" customFormat="1" x14ac:dyDescent="0.3">
      <c r="B52" s="24"/>
      <c r="C52" s="27"/>
      <c r="D52" s="74"/>
      <c r="E52" s="40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62" t="e">
        <f t="shared" si="9"/>
        <v>#NAME?</v>
      </c>
      <c r="Q52" s="27"/>
      <c r="R52" s="27"/>
      <c r="S52" s="27"/>
      <c r="T52" s="27"/>
      <c r="U52" s="27"/>
      <c r="V52" s="27"/>
      <c r="W52" s="27"/>
      <c r="X52" s="24"/>
    </row>
    <row r="53" spans="1:24" s="26" customFormat="1" x14ac:dyDescent="0.3">
      <c r="B53" s="24"/>
      <c r="C53" s="27"/>
      <c r="D53" s="74"/>
      <c r="E53" s="40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62" t="e">
        <f t="shared" si="9"/>
        <v>#NAME?</v>
      </c>
      <c r="Q53" s="27"/>
      <c r="R53" s="27"/>
      <c r="S53" s="27"/>
      <c r="T53" s="27"/>
      <c r="U53" s="27"/>
      <c r="V53" s="27"/>
      <c r="W53" s="27"/>
      <c r="X53" s="24"/>
    </row>
    <row r="54" spans="1:24" s="26" customFormat="1" x14ac:dyDescent="0.3">
      <c r="B54" s="24"/>
      <c r="C54" s="27"/>
      <c r="D54" s="74"/>
      <c r="E54" s="40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62" t="e">
        <f t="shared" si="9"/>
        <v>#VALUE!</v>
      </c>
      <c r="Q54" s="27"/>
      <c r="R54" s="27"/>
      <c r="S54" s="27"/>
      <c r="T54" s="27"/>
      <c r="U54" s="27"/>
      <c r="V54" s="27"/>
      <c r="W54" s="27"/>
      <c r="X54" s="24"/>
    </row>
    <row r="55" spans="1:24" s="26" customFormat="1" x14ac:dyDescent="0.3">
      <c r="B55" s="24"/>
      <c r="C55" s="27"/>
      <c r="D55" s="74"/>
      <c r="E55" s="40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62" t="e">
        <f t="shared" si="9"/>
        <v>#VALUE!</v>
      </c>
      <c r="Q55" s="27"/>
      <c r="R55" s="27"/>
      <c r="S55" s="27"/>
      <c r="T55" s="27"/>
      <c r="U55" s="27"/>
      <c r="V55" s="27"/>
      <c r="W55" s="27"/>
      <c r="X55" s="24"/>
    </row>
    <row r="56" spans="1:24" s="26" customFormat="1" x14ac:dyDescent="0.3">
      <c r="B56" s="24"/>
      <c r="C56" s="27"/>
      <c r="D56" s="74"/>
      <c r="E56" s="40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62" t="e">
        <f t="shared" si="9"/>
        <v>#VALUE!</v>
      </c>
      <c r="Q56" s="27"/>
      <c r="R56" s="27"/>
      <c r="S56" s="27"/>
      <c r="T56" s="27"/>
      <c r="U56" s="27"/>
      <c r="V56" s="27"/>
      <c r="W56" s="27"/>
      <c r="X56" s="24"/>
    </row>
    <row r="57" spans="1:24" s="26" customFormat="1" x14ac:dyDescent="0.3">
      <c r="B57" s="24"/>
      <c r="C57" s="27"/>
      <c r="D57" s="74"/>
      <c r="E57" s="40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62" t="e">
        <f t="shared" si="9"/>
        <v>#VALUE!</v>
      </c>
      <c r="Q57" s="27"/>
      <c r="R57" s="27"/>
      <c r="S57" s="27"/>
      <c r="T57" s="27"/>
      <c r="U57" s="27"/>
      <c r="V57" s="27"/>
      <c r="W57" s="27"/>
      <c r="X57" s="24"/>
    </row>
    <row r="58" spans="1:24" s="26" customFormat="1" ht="18.399999999999999" customHeight="1" x14ac:dyDescent="0.3">
      <c r="B58" s="24"/>
      <c r="C58" s="27"/>
      <c r="D58" s="74"/>
      <c r="E58" s="40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4"/>
    </row>
    <row r="59" spans="1:24" s="26" customFormat="1" ht="400.15" customHeight="1" x14ac:dyDescent="0.3">
      <c r="B59" s="25"/>
      <c r="C59" s="25"/>
      <c r="D59" s="77"/>
      <c r="E59" s="42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</row>
  </sheetData>
  <sheetProtection password="8E71" sheet="1" objects="1" scenarios="1"/>
  <mergeCells count="2">
    <mergeCell ref="F9:K9"/>
    <mergeCell ref="L9:O9"/>
  </mergeCells>
  <phoneticPr fontId="0" type="noConversion"/>
  <dataValidations count="3">
    <dataValidation allowBlank="1" sqref="V11:V65536 W1:IV1048576 V1:V6 V8:V9 R11:R65536 S1:U1048576 R1:R9 P1:Q1048576 A51:B65536 A1:A9 G1:K8 M1:O8 L51:O65536 L1:L10 M10:O10 A11:A50 B1:B50 G10:K65536 C1:F1048576"/>
    <dataValidation type="list" allowBlank="1" sqref="R10">
      <formula1>$A$10:$A$50</formula1>
    </dataValidation>
    <dataValidation type="decimal" allowBlank="1" showErrorMessage="1" error="Enter numeric values only" sqref="L11:N50">
      <formula1>0</formula1>
      <formula2>10000</formula2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horizontalDpi="360" verticalDpi="360"/>
  <headerFooter alignWithMargins="0">
    <oddFooter>&amp;LPrinted on &amp;D, Page &amp;P of &amp;N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22</vt:i4>
      </vt:variant>
    </vt:vector>
  </HeadingPairs>
  <TitlesOfParts>
    <vt:vector size="25" baseType="lpstr">
      <vt:lpstr>Instructions</vt:lpstr>
      <vt:lpstr>MegaCalc</vt:lpstr>
      <vt:lpstr>Creep Calculation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Change_absorbance</vt:lpstr>
      <vt:lpstr>Concentration_gg</vt:lpstr>
      <vt:lpstr>Concentration_gL</vt:lpstr>
      <vt:lpstr>Contact_us</vt:lpstr>
      <vt:lpstr>Creep_calculation</vt:lpstr>
      <vt:lpstr>Dilution</vt:lpstr>
      <vt:lpstr>Instructions</vt:lpstr>
      <vt:lpstr>'Creep Calculation'!Print_Area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2004-10-26T23:59:34Z</cp:lastPrinted>
  <dcterms:created xsi:type="dcterms:W3CDTF">2004-10-05T18:50:23Z</dcterms:created>
  <dcterms:modified xsi:type="dcterms:W3CDTF">2019-09-04T14:56:04Z</dcterms:modified>
</cp:coreProperties>
</file>