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DOCUMENTS/MegaCalcs/"/>
    </mc:Choice>
  </mc:AlternateContent>
  <xr:revisionPtr revIDLastSave="11" documentId="8_{64CD5263-3575-46D7-AAD4-91ACE3347566}" xr6:coauthVersionLast="47" xr6:coauthVersionMax="47" xr10:uidLastSave="{006FCD8F-D573-4114-9437-A9D458C370EB}"/>
  <workbookProtection workbookAlgorithmName="SHA-512" workbookHashValue="NiDOPt/BEr0BdwHYv1jBQxL5zR0pN/6xcPGbth9hkxcYxd82SONUvTX/ngzcreLi2cFVklmld+bCkRFveRpo6w==" workbookSaltValue="3c6GenMI42BpUWJLscoyhQ==" workbookSpinCount="100000" lockStructure="1"/>
  <bookViews>
    <workbookView xWindow="-28920" yWindow="-120" windowWidth="29040" windowHeight="15720" activeTab="1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J23" i="7" s="1"/>
  <c r="L23" i="7" s="1"/>
  <c r="J19" i="7" l="1"/>
  <c r="L19" i="7" s="1"/>
  <c r="P19" i="7" s="1"/>
  <c r="Q19" i="7" s="1"/>
  <c r="J30" i="7"/>
  <c r="L30" i="7" s="1"/>
  <c r="J29" i="7"/>
  <c r="L29" i="7" s="1"/>
  <c r="J40" i="7"/>
  <c r="L40" i="7" s="1"/>
  <c r="J15" i="7"/>
  <c r="J49" i="7"/>
  <c r="L49" i="7" s="1"/>
  <c r="P49" i="7" s="1"/>
  <c r="Q49" i="7" s="1"/>
  <c r="J32" i="7"/>
  <c r="J31" i="7"/>
  <c r="L31" i="7" s="1"/>
  <c r="P31" i="7" s="1"/>
  <c r="Q31" i="7" s="1"/>
  <c r="J42" i="7"/>
  <c r="J53" i="7"/>
  <c r="L53" i="7" s="1"/>
  <c r="P53" i="7" s="1"/>
  <c r="Q53" i="7" s="1"/>
  <c r="J17" i="7"/>
  <c r="J52" i="7"/>
  <c r="J16" i="7"/>
  <c r="L16" i="7" s="1"/>
  <c r="P16" i="7" s="1"/>
  <c r="Q16" i="7" s="1"/>
  <c r="J27" i="7"/>
  <c r="L27" i="7" s="1"/>
  <c r="J50" i="7"/>
  <c r="L50" i="7" s="1"/>
  <c r="J26" i="7"/>
  <c r="L26" i="7" s="1"/>
  <c r="J25" i="7"/>
  <c r="L25" i="7" s="1"/>
  <c r="J48" i="7"/>
  <c r="J36" i="7"/>
  <c r="L36" i="7" s="1"/>
  <c r="P36" i="7" s="1"/>
  <c r="Q36" i="7" s="1"/>
  <c r="J24" i="7"/>
  <c r="J46" i="7"/>
  <c r="L46" i="7" s="1"/>
  <c r="P46" i="7" s="1"/>
  <c r="Q46" i="7" s="1"/>
  <c r="J34" i="7"/>
  <c r="J22" i="7"/>
  <c r="L22" i="7" s="1"/>
  <c r="P22" i="7" s="1"/>
  <c r="Q22" i="7" s="1"/>
  <c r="J45" i="7"/>
  <c r="J33" i="7"/>
  <c r="L33" i="7" s="1"/>
  <c r="P33" i="7" s="1"/>
  <c r="Q33" i="7" s="1"/>
  <c r="J21" i="7"/>
  <c r="L21" i="7" s="1"/>
  <c r="J44" i="7"/>
  <c r="L44" i="7" s="1"/>
  <c r="J20" i="7"/>
  <c r="L20" i="7" s="1"/>
  <c r="J43" i="7"/>
  <c r="J14" i="7"/>
  <c r="L14" i="7" s="1"/>
  <c r="J18" i="7"/>
  <c r="J41" i="7"/>
  <c r="J28" i="7"/>
  <c r="L28" i="7" s="1"/>
  <c r="J51" i="7"/>
  <c r="L51" i="7" s="1"/>
  <c r="P51" i="7" s="1"/>
  <c r="Q51" i="7" s="1"/>
  <c r="J39" i="7"/>
  <c r="J38" i="7"/>
  <c r="J37" i="7"/>
  <c r="L37" i="7" s="1"/>
  <c r="P37" i="7" s="1"/>
  <c r="Q37" i="7" s="1"/>
  <c r="J47" i="7"/>
  <c r="L47" i="7" s="1"/>
  <c r="J35" i="7"/>
  <c r="L35" i="7" s="1"/>
  <c r="P35" i="7" s="1"/>
  <c r="Q35" i="7" s="1"/>
  <c r="P40" i="7"/>
  <c r="Q40" i="7" s="1"/>
  <c r="P25" i="7"/>
  <c r="Q25" i="7" s="1"/>
  <c r="P50" i="7"/>
  <c r="Q50" i="7" s="1"/>
  <c r="P30" i="7"/>
  <c r="Q30" i="7" s="1"/>
  <c r="P29" i="7"/>
  <c r="Q29" i="7" s="1"/>
  <c r="P28" i="7"/>
  <c r="Q28" i="7" s="1"/>
  <c r="P27" i="7"/>
  <c r="Q27" i="7" s="1"/>
  <c r="P26" i="7"/>
  <c r="Q26" i="7" s="1"/>
  <c r="P20" i="7"/>
  <c r="Q20" i="7" s="1"/>
  <c r="K20" i="7"/>
  <c r="M20" i="7"/>
  <c r="M22" i="7"/>
  <c r="K26" i="7"/>
  <c r="K32" i="7"/>
  <c r="K38" i="7"/>
  <c r="K44" i="7"/>
  <c r="K52" i="7"/>
  <c r="M28" i="7"/>
  <c r="M34" i="7"/>
  <c r="M40" i="7"/>
  <c r="M46" i="7"/>
  <c r="M48" i="7"/>
  <c r="K19" i="7"/>
  <c r="M21" i="7"/>
  <c r="K27" i="7"/>
  <c r="K33" i="7"/>
  <c r="K37" i="7"/>
  <c r="K43" i="7"/>
  <c r="K51" i="7"/>
  <c r="K16" i="7"/>
  <c r="M25" i="7"/>
  <c r="M31" i="7"/>
  <c r="M37" i="7"/>
  <c r="M45" i="7"/>
  <c r="M53" i="7"/>
  <c r="M16" i="7"/>
  <c r="K22" i="7"/>
  <c r="P44" i="7"/>
  <c r="Q44" i="7" s="1"/>
  <c r="M24" i="7"/>
  <c r="K30" i="7"/>
  <c r="K36" i="7"/>
  <c r="K42" i="7"/>
  <c r="K48" i="7"/>
  <c r="K14" i="7"/>
  <c r="M30" i="7"/>
  <c r="M36" i="7"/>
  <c r="M42" i="7"/>
  <c r="M50" i="7"/>
  <c r="P21" i="7"/>
  <c r="Q21" i="7" s="1"/>
  <c r="K21" i="7"/>
  <c r="K23" i="7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K18" i="7"/>
  <c r="M26" i="7"/>
  <c r="M32" i="7"/>
  <c r="M38" i="7"/>
  <c r="M44" i="7"/>
  <c r="M52" i="7"/>
  <c r="M18" i="7"/>
  <c r="K15" i="7"/>
  <c r="P23" i="7"/>
  <c r="Q23" i="7" s="1"/>
  <c r="M19" i="7"/>
  <c r="P47" i="7"/>
  <c r="Q47" i="7" s="1"/>
  <c r="K25" i="7"/>
  <c r="K31" i="7"/>
  <c r="K39" i="7"/>
  <c r="K45" i="7"/>
  <c r="K49" i="7"/>
  <c r="M29" i="7"/>
  <c r="M35" i="7"/>
  <c r="M41" i="7"/>
  <c r="M47" i="7"/>
  <c r="M49" i="7"/>
  <c r="K17" i="7"/>
  <c r="L45" i="7" l="1"/>
  <c r="P45" i="7" s="1"/>
  <c r="Q45" i="7" s="1"/>
  <c r="L34" i="7"/>
  <c r="P34" i="7" s="1"/>
  <c r="Q34" i="7" s="1"/>
  <c r="L42" i="7"/>
  <c r="P42" i="7" s="1"/>
  <c r="Q42" i="7" s="1"/>
  <c r="L41" i="7"/>
  <c r="P41" i="7" s="1"/>
  <c r="Q41" i="7" s="1"/>
  <c r="L48" i="7"/>
  <c r="P48" i="7" s="1"/>
  <c r="Q48" i="7" s="1"/>
  <c r="L52" i="7"/>
  <c r="P52" i="7" s="1"/>
  <c r="Q52" i="7" s="1"/>
  <c r="L39" i="7"/>
  <c r="P39" i="7" s="1"/>
  <c r="Q39" i="7" s="1"/>
  <c r="L17" i="7"/>
  <c r="L24" i="7"/>
  <c r="P24" i="7" s="1"/>
  <c r="Q24" i="7" s="1"/>
  <c r="L18" i="7"/>
  <c r="P18" i="7" s="1"/>
  <c r="Q18" i="7" s="1"/>
  <c r="L32" i="7"/>
  <c r="P32" i="7" s="1"/>
  <c r="Q32" i="7" s="1"/>
  <c r="L43" i="7"/>
  <c r="P43" i="7" s="1"/>
  <c r="Q43" i="7" s="1"/>
  <c r="L38" i="7"/>
  <c r="P38" i="7" s="1"/>
  <c r="Q38" i="7" s="1"/>
  <c r="L15" i="7"/>
  <c r="P15" i="7" s="1"/>
  <c r="Q15" i="7" s="1"/>
  <c r="M15" i="7"/>
  <c r="P14" i="7"/>
  <c r="Q14" i="7" s="1"/>
  <c r="M14" i="7"/>
  <c r="P17" i="7" l="1"/>
  <c r="Q17" i="7" s="1"/>
  <c r="M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<sst xmlns="http://schemas.openxmlformats.org/spreadsheetml/2006/main" count="51" uniqueCount="34">
  <si>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r>
      <t>Welcome to Megazyme</t>
    </r>
    <r>
      <rPr>
        <sz val="12"/>
        <rFont val="Source Sans Pro"/>
        <family val="2"/>
      </rPr>
      <t xml:space="preserve"> </t>
    </r>
  </si>
  <si>
    <r>
      <rPr>
        <sz val="11"/>
        <color rgb="FF000000"/>
        <rFont val="Source Sans Pro"/>
        <family val="2"/>
      </rPr>
      <t xml:space="preserve">To further support you, our valued customer, we have developed the Megazyme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color rgb="FF000000"/>
        <rFont val="Source Sans Pro"/>
        <family val="2"/>
      </rPr>
      <t>TM</t>
    </r>
    <r>
      <rPr>
        <sz val="11"/>
        <color rgb="FF000000"/>
        <rFont val="Source Sans Pro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</si>
  <si>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Source Sans Pro"/>
        <family val="2"/>
      </rPr>
      <t>TM</t>
    </r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</si>
  <si>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</si>
  <si>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</si>
  <si>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Sample details</t>
  </si>
  <si>
    <t>Blank absorbance values</t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</si>
  <si>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</si>
  <si>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</si>
  <si>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Results</t>
  </si>
  <si>
    <t>is</t>
  </si>
  <si>
    <t>Sample identifier</t>
  </si>
  <si>
    <t>Sample volume 
(mL)</t>
  </si>
  <si>
    <t>Dilution 
(-fold)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</si>
  <si>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</si>
  <si>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</si>
  <si>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</si>
  <si>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</si>
  <si>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</si>
  <si>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</si>
  <si>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</si>
  <si>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</si>
  <si>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</si>
  <si>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</si>
  <si>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</si>
  <si>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</si>
  <si>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</si>
  <si>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</si>
  <si>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K-AMIARLQ 04/24</t>
  </si>
  <si>
    <t>Sample absorbance values</t>
  </si>
  <si>
    <t>Change in absorbance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</si>
  <si>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</si>
  <si>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</si>
  <si>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2024, Neogen Corporation.  All rights reserved.
Neogen, Megazyme, Liquid Ready, and MegaCalc are trademarks of Neogen Corporation.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</si>
</sst>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7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b/>
      <sz val="12"/>
      <name val="Source Sans Pro"/>
      <family val="2"/>
    </font>
    <font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0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perscript"/>
      <sz val="12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  <font>
      <sz val="11"/>
      <color rgb="FF000000"/>
      <name val="Source Sans Pro"/>
      <family val="2"/>
    </font>
    <font>
      <vertAlign val="superscript"/>
      <sz val="11"/>
      <color rgb="FF000000"/>
      <name val="Source Sans Pro"/>
      <family val="2"/>
    </font>
    <font>
      <sz val="1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8" fillId="2" borderId="0" xfId="0" applyFont="1" applyFill="1"/>
    <xf numFmtId="0" fontId="10" fillId="2" borderId="0" xfId="0" quotePrefix="1" applyFont="1" applyFill="1" applyAlignment="1">
      <alignment horizontal="center" vertical="top" wrapText="1"/>
    </xf>
    <xf numFmtId="0" fontId="11" fillId="2" borderId="0" xfId="1" applyFont="1" applyFill="1" applyAlignment="1" applyProtection="1">
      <alignment horizontal="right" vertical="top" wrapText="1"/>
    </xf>
    <xf numFmtId="0" fontId="12" fillId="2" borderId="0" xfId="0" applyFont="1" applyFill="1"/>
    <xf numFmtId="0" fontId="12" fillId="5" borderId="0" xfId="0" applyFont="1" applyFill="1"/>
    <xf numFmtId="164" fontId="12" fillId="2" borderId="0" xfId="0" applyNumberFormat="1" applyFont="1" applyFill="1" applyAlignment="1">
      <alignment horizontal="left"/>
    </xf>
    <xf numFmtId="0" fontId="13" fillId="2" borderId="0" xfId="0" applyFont="1" applyFill="1"/>
    <xf numFmtId="0" fontId="12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12" fillId="3" borderId="3" xfId="0" applyNumberFormat="1" applyFont="1" applyFill="1" applyBorder="1"/>
    <xf numFmtId="164" fontId="12" fillId="3" borderId="4" xfId="0" applyNumberFormat="1" applyFont="1" applyFill="1" applyBorder="1"/>
    <xf numFmtId="164" fontId="12" fillId="3" borderId="5" xfId="0" applyNumberFormat="1" applyFont="1" applyFill="1" applyBorder="1"/>
    <xf numFmtId="0" fontId="12" fillId="0" borderId="0" xfId="0" applyFont="1"/>
    <xf numFmtId="0" fontId="10" fillId="2" borderId="0" xfId="0" applyFont="1" applyFill="1"/>
    <xf numFmtId="0" fontId="8" fillId="2" borderId="2" xfId="0" applyFont="1" applyFill="1" applyBorder="1" applyAlignment="1">
      <alignment horizontal="center" vertical="top" wrapText="1"/>
    </xf>
    <xf numFmtId="164" fontId="12" fillId="3" borderId="2" xfId="0" applyNumberFormat="1" applyFont="1" applyFill="1" applyBorder="1"/>
    <xf numFmtId="16" fontId="12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6" borderId="0" xfId="0" applyFont="1" applyFill="1"/>
    <xf numFmtId="0" fontId="12" fillId="3" borderId="6" xfId="0" applyFont="1" applyFill="1" applyBorder="1"/>
    <xf numFmtId="164" fontId="12" fillId="3" borderId="6" xfId="0" applyNumberFormat="1" applyFont="1" applyFill="1" applyBorder="1"/>
    <xf numFmtId="2" fontId="12" fillId="3" borderId="6" xfId="0" applyNumberFormat="1" applyFont="1" applyFill="1" applyBorder="1"/>
    <xf numFmtId="165" fontId="12" fillId="2" borderId="6" xfId="0" applyNumberFormat="1" applyFont="1" applyFill="1" applyBorder="1"/>
    <xf numFmtId="165" fontId="12" fillId="3" borderId="6" xfId="0" applyNumberFormat="1" applyFont="1" applyFill="1" applyBorder="1"/>
    <xf numFmtId="164" fontId="1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16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3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9" fillId="2" borderId="0" xfId="1" applyFont="1" applyFill="1" applyAlignment="1" applyProtection="1"/>
    <xf numFmtId="0" fontId="13" fillId="2" borderId="0" xfId="1" applyFont="1" applyFill="1" applyAlignment="1" applyProtection="1">
      <alignment wrapText="1"/>
    </xf>
    <xf numFmtId="0" fontId="18" fillId="0" borderId="0" xfId="0" applyFont="1"/>
    <xf numFmtId="0" fontId="19" fillId="2" borderId="0" xfId="1" applyFont="1" applyFill="1" applyAlignment="1" applyProtection="1">
      <alignment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/>
    <xf numFmtId="164" fontId="12" fillId="3" borderId="2" xfId="0" applyNumberFormat="1" applyFont="1" applyFill="1" applyBorder="1" applyProtection="1">
      <protection locked="0"/>
    </xf>
    <xf numFmtId="164" fontId="12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3" borderId="6" xfId="0" applyFont="1" applyFill="1" applyBorder="1" applyProtection="1">
      <protection locked="0"/>
    </xf>
    <xf numFmtId="164" fontId="12" fillId="3" borderId="6" xfId="0" applyNumberFormat="1" applyFont="1" applyFill="1" applyBorder="1" applyProtection="1">
      <protection locked="0"/>
    </xf>
    <xf numFmtId="2" fontId="12" fillId="3" borderId="6" xfId="0" applyNumberFormat="1" applyFont="1" applyFill="1" applyBorder="1" applyProtection="1">
      <protection locked="0"/>
    </xf>
    <xf numFmtId="0" fontId="12" fillId="2" borderId="1" xfId="0" applyFont="1" applyFill="1" applyBorder="1"/>
    <xf numFmtId="0" fontId="12" fillId="4" borderId="6" xfId="0" applyFont="1" applyFill="1" applyBorder="1"/>
    <xf numFmtId="164" fontId="12" fillId="2" borderId="6" xfId="0" applyNumberFormat="1" applyFont="1" applyFill="1" applyBorder="1"/>
    <xf numFmtId="165" fontId="12" fillId="3" borderId="6" xfId="0" applyNumberFormat="1" applyFont="1" applyFill="1" applyBorder="1" applyProtection="1">
      <protection locked="0"/>
    </xf>
    <xf numFmtId="0" fontId="12" fillId="2" borderId="2" xfId="0" applyFont="1" applyFill="1" applyBorder="1"/>
    <xf numFmtId="0" fontId="12" fillId="3" borderId="2" xfId="0" applyFont="1" applyFill="1" applyBorder="1" applyProtection="1">
      <protection locked="0"/>
    </xf>
    <xf numFmtId="2" fontId="12" fillId="3" borderId="2" xfId="0" applyNumberFormat="1" applyFont="1" applyFill="1" applyBorder="1" applyProtection="1">
      <protection locked="0"/>
    </xf>
    <xf numFmtId="164" fontId="12" fillId="2" borderId="2" xfId="0" applyNumberFormat="1" applyFont="1" applyFill="1" applyBorder="1"/>
    <xf numFmtId="165" fontId="12" fillId="2" borderId="2" xfId="0" applyNumberFormat="1" applyFont="1" applyFill="1" applyBorder="1"/>
    <xf numFmtId="165" fontId="12" fillId="3" borderId="2" xfId="0" applyNumberFormat="1" applyFont="1" applyFill="1" applyBorder="1" applyProtection="1">
      <protection locked="0"/>
    </xf>
    <xf numFmtId="0" fontId="12" fillId="4" borderId="2" xfId="0" applyFont="1" applyFill="1" applyBorder="1"/>
    <xf numFmtId="0" fontId="12" fillId="2" borderId="0" xfId="0" applyFont="1" applyFill="1" applyProtection="1">
      <protection locked="0"/>
    </xf>
    <xf numFmtId="164" fontId="12" fillId="2" borderId="0" xfId="0" applyNumberFormat="1" applyFont="1" applyFill="1" applyProtection="1">
      <protection locked="0"/>
    </xf>
    <xf numFmtId="0" fontId="4" fillId="2" borderId="0" xfId="1" applyFill="1" applyAlignment="1" applyProtection="1"/>
    <xf numFmtId="0" fontId="26" fillId="2" borderId="0" xfId="0" applyFont="1" applyFill="1" applyAlignment="1">
      <alignment vertical="top" wrapText="1"/>
    </xf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164" fontId="12" fillId="3" borderId="3" xfId="0" applyNumberFormat="1" applyFont="1" applyFill="1" applyBorder="1" applyAlignment="1" applyProtection="1">
      <alignment horizontal="left"/>
      <protection locked="0"/>
    </xf>
    <xf numFmtId="164" fontId="12" fillId="3" borderId="4" xfId="0" applyNumberFormat="1" applyFont="1" applyFill="1" applyBorder="1" applyAlignment="1" applyProtection="1">
      <alignment horizontal="left"/>
      <protection locked="0"/>
    </xf>
    <xf numFmtId="164" fontId="12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6" Type="http://schemas.openxmlformats.org/officeDocument/2006/relationships/hyperlink" Target="https://www.megazyme.com/ammonia-assay-kit-liquid-ready" TargetMode="External"/><Relationship Id="rId5" Type="http://schemas.openxmlformats.org/officeDocument/2006/relationships/image" Target="../media/image2.jp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ammonia-assay-kit-liquid-ready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71950" y="3876675"/>
          <a:ext cx="4143375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542925</xdr:colOff>
      <xdr:row>12</xdr:row>
      <xdr:rowOff>533400</xdr:rowOff>
    </xdr:from>
    <xdr:to>
      <xdr:col>7</xdr:col>
      <xdr:colOff>352425</xdr:colOff>
      <xdr:row>16</xdr:row>
      <xdr:rowOff>38100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57550" y="4429125"/>
          <a:ext cx="914400" cy="8286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12</xdr:col>
      <xdr:colOff>28575</xdr:colOff>
      <xdr:row>0</xdr:row>
      <xdr:rowOff>0</xdr:rowOff>
    </xdr:from>
    <xdr:to>
      <xdr:col>15</xdr:col>
      <xdr:colOff>109904</xdr:colOff>
      <xdr:row>1</xdr:row>
      <xdr:rowOff>14654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B27159-0B53-0F22-A4C4-8E209E345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6139" b="54928"/>
        <a:stretch/>
      </xdr:blipFill>
      <xdr:spPr>
        <a:xfrm>
          <a:off x="6718056" y="0"/>
          <a:ext cx="1927713" cy="1099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86591</xdr:rowOff>
    </xdr:from>
    <xdr:to>
      <xdr:col>16</xdr:col>
      <xdr:colOff>3054</xdr:colOff>
      <xdr:row>6</xdr:row>
      <xdr:rowOff>12989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177DF-B97A-418B-8E2C-63FB57C8E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86591"/>
          <a:ext cx="8540918" cy="1285875"/>
        </a:xfrm>
        <a:prstGeom prst="rect">
          <a:avLst/>
        </a:prstGeom>
      </xdr:spPr>
    </xdr:pic>
    <xdr:clientData/>
  </xdr:twoCellAnchor>
  <xdr:twoCellAnchor>
    <xdr:from>
      <xdr:col>3</xdr:col>
      <xdr:colOff>417368</xdr:colOff>
      <xdr:row>1</xdr:row>
      <xdr:rowOff>96116</xdr:rowOff>
    </xdr:from>
    <xdr:to>
      <xdr:col>10</xdr:col>
      <xdr:colOff>97848</xdr:colOff>
      <xdr:row>2</xdr:row>
      <xdr:rowOff>342034</xdr:rowOff>
    </xdr:to>
    <xdr:sp macro="" textlink="">
      <xdr:nvSpPr>
        <xdr:cNvPr id="3" name="TextBox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B2B801-16DD-4A1B-93E3-A1AC05FF96A7}"/>
            </a:ext>
          </a:extLst>
        </xdr:cNvPr>
        <xdr:cNvSpPr txBox="1"/>
      </xdr:nvSpPr>
      <xdr:spPr>
        <a:xfrm>
          <a:off x="1560368" y="191366"/>
          <a:ext cx="39147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800" b="1">
            <a:solidFill>
              <a:srgbClr val="00674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3</xdr:col>
      <xdr:colOff>552450</xdr:colOff>
      <xdr:row>4</xdr:row>
      <xdr:rowOff>133350</xdr:rowOff>
    </xdr:from>
    <xdr:to>
      <xdr:col>10</xdr:col>
      <xdr:colOff>481734</xdr:colOff>
      <xdr:row>5</xdr:row>
      <xdr:rowOff>63790</xdr:rowOff>
    </xdr:to>
    <xdr:sp macro="" textlink="">
      <xdr:nvSpPr>
        <xdr:cNvPr id="4" name="TextBox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81867D-F62E-4224-B6E6-E8D53C9A2B9D}"/>
            </a:ext>
          </a:extLst>
        </xdr:cNvPr>
        <xdr:cNvSpPr txBox="1"/>
      </xdr:nvSpPr>
      <xdr:spPr>
        <a:xfrm>
          <a:off x="1695450" y="1085850"/>
          <a:ext cx="4158384" cy="159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Ammonia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AMIARLQ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0</xdr:col>
      <xdr:colOff>47625</xdr:colOff>
      <xdr:row>0</xdr:row>
      <xdr:rowOff>95249</xdr:rowOff>
    </xdr:from>
    <xdr:to>
      <xdr:col>18</xdr:col>
      <xdr:colOff>0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1967AB-0B97-4FB3-84F7-EA10F2F4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49"/>
          <a:ext cx="7543800" cy="1266826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0</xdr:row>
      <xdr:rowOff>95249</xdr:rowOff>
    </xdr:from>
    <xdr:to>
      <xdr:col>8</xdr:col>
      <xdr:colOff>75046</xdr:colOff>
      <xdr:row>1</xdr:row>
      <xdr:rowOff>167699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78FF3B-D776-4C86-986F-EC7E0097AC19}"/>
            </a:ext>
          </a:extLst>
        </xdr:cNvPr>
        <xdr:cNvSpPr txBox="1"/>
      </xdr:nvSpPr>
      <xdr:spPr>
        <a:xfrm>
          <a:off x="44450" y="95249"/>
          <a:ext cx="4135871" cy="16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Ammonia (Liquid Ready)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AMIARLQ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3</xdr:col>
      <xdr:colOff>76200</xdr:colOff>
      <xdr:row>1</xdr:row>
      <xdr:rowOff>942975</xdr:rowOff>
    </xdr:from>
    <xdr:to>
      <xdr:col>12</xdr:col>
      <xdr:colOff>182997</xdr:colOff>
      <xdr:row>1</xdr:row>
      <xdr:rowOff>1193798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420EF8-9710-4DCC-A61B-9E46AB7BB85C}"/>
            </a:ext>
          </a:extLst>
        </xdr:cNvPr>
        <xdr:cNvSpPr txBox="1"/>
      </xdr:nvSpPr>
      <xdr:spPr>
        <a:xfrm>
          <a:off x="419100" y="1038225"/>
          <a:ext cx="4593072" cy="250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Ammonia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AMIARLQ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emea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opLeftCell="A36" zoomScaleNormal="100" zoomScaleSheetLayoutView="55" workbookViewId="0">
      <selection activeCell="L48" sqref="L48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1.7109375" style="9" customWidth="1"/>
    <col min="10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7" ht="7.9" customHeight="1" x14ac:dyDescent="0.3"/>
    <row r="2" spans="2:17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7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7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7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7" ht="43.15" customHeight="1" x14ac:dyDescent="0.3">
      <c r="B7" s="1"/>
      <c r="C7" s="12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  <c r="P7" s="15"/>
      <c r="Q7" s="16"/>
    </row>
    <row r="8" spans="2:17" ht="54" customHeight="1" x14ac:dyDescent="0.3">
      <c r="B8" s="1"/>
      <c r="C8" s="75" t="s">
        <v>1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5"/>
      <c r="O8" s="15"/>
      <c r="P8" s="15"/>
      <c r="Q8" s="16"/>
    </row>
    <row r="9" spans="2:17" ht="55.15" customHeight="1" x14ac:dyDescent="0.3">
      <c r="B9" s="1"/>
      <c r="C9" s="12" t="s">
        <v>2</v>
      </c>
      <c r="D9" s="17"/>
      <c r="E9" s="17"/>
      <c r="F9" s="17"/>
      <c r="G9" s="17"/>
      <c r="H9" s="17"/>
      <c r="I9" s="17"/>
      <c r="J9" s="17"/>
      <c r="K9" s="17"/>
      <c r="L9" s="17"/>
      <c r="M9" s="15"/>
      <c r="N9" s="15"/>
      <c r="O9" s="15"/>
      <c r="P9" s="15"/>
      <c r="Q9" s="16"/>
    </row>
    <row r="10" spans="2:17" ht="17.25" x14ac:dyDescent="0.3">
      <c r="B10" s="1"/>
      <c r="C10" s="18" t="s">
        <v>3</v>
      </c>
      <c r="D10" s="17"/>
      <c r="E10" s="17"/>
      <c r="F10" s="17"/>
      <c r="G10" s="17"/>
      <c r="H10" s="17"/>
      <c r="I10" s="17"/>
      <c r="J10" s="17"/>
      <c r="K10" s="17"/>
      <c r="L10" s="17"/>
      <c r="M10" s="15"/>
      <c r="N10" s="15"/>
      <c r="O10" s="15"/>
      <c r="P10" s="15"/>
      <c r="Q10" s="16"/>
    </row>
    <row r="11" spans="2:17" ht="15.75" x14ac:dyDescent="0.3">
      <c r="B11" s="1"/>
      <c r="C11" s="18" t="s">
        <v>4</v>
      </c>
      <c r="D11" s="17"/>
      <c r="E11" s="17"/>
      <c r="F11" s="17"/>
      <c r="G11" s="17"/>
      <c r="H11" s="17"/>
      <c r="I11" s="17"/>
      <c r="J11" s="17"/>
      <c r="K11" s="17"/>
      <c r="L11" s="17"/>
      <c r="M11" s="15"/>
      <c r="N11" s="15"/>
      <c r="O11" s="15"/>
      <c r="P11" s="15"/>
      <c r="Q11" s="16"/>
    </row>
    <row r="12" spans="2:17" x14ac:dyDescent="0.3">
      <c r="B12" s="1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5"/>
      <c r="N12" s="15"/>
      <c r="O12" s="15"/>
      <c r="P12" s="15"/>
      <c r="Q12" s="16"/>
    </row>
    <row r="13" spans="2:17" ht="46.15" customHeight="1" x14ac:dyDescent="0.3">
      <c r="B13" s="1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5"/>
      <c r="N13" s="15"/>
      <c r="O13" s="15"/>
      <c r="P13" s="15"/>
      <c r="Q13" s="16"/>
    </row>
    <row r="14" spans="2:17" x14ac:dyDescent="0.3">
      <c r="B14" s="1"/>
      <c r="C14" s="19"/>
      <c r="D14" s="20" t="s">
        <v>5</v>
      </c>
      <c r="E14" s="21"/>
      <c r="F14" s="22"/>
      <c r="G14" s="23"/>
      <c r="H14" s="17"/>
      <c r="I14" s="17"/>
      <c r="J14" s="17"/>
      <c r="K14" s="17"/>
      <c r="L14" s="17"/>
      <c r="M14" s="15"/>
      <c r="N14" s="15"/>
      <c r="O14" s="15"/>
      <c r="P14" s="15"/>
      <c r="Q14" s="16"/>
    </row>
    <row r="15" spans="2:17" ht="24.4" customHeight="1" x14ac:dyDescent="0.3">
      <c r="B15" s="1"/>
      <c r="C15" s="19"/>
      <c r="D15" s="24"/>
      <c r="E15" s="25" t="s">
        <v>6</v>
      </c>
      <c r="F15" s="2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</row>
    <row r="16" spans="2:17" ht="18.75" x14ac:dyDescent="0.3">
      <c r="B16" s="1"/>
      <c r="C16" s="19"/>
      <c r="D16" s="15"/>
      <c r="E16" s="26" t="s">
        <v>7</v>
      </c>
      <c r="F16" s="26" t="s">
        <v>8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x14ac:dyDescent="0.3">
      <c r="B17" s="1"/>
      <c r="C17" s="19"/>
      <c r="D17" s="15">
        <v>1</v>
      </c>
      <c r="E17" s="27"/>
      <c r="F17" s="2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</row>
    <row r="18" spans="1:17" x14ac:dyDescent="0.3">
      <c r="B18" s="1"/>
      <c r="C18" s="19"/>
      <c r="D18" s="15">
        <v>2</v>
      </c>
      <c r="E18" s="27"/>
      <c r="F18" s="27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</row>
    <row r="19" spans="1:17" x14ac:dyDescent="0.3">
      <c r="B19" s="1"/>
      <c r="C19" s="1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7" x14ac:dyDescent="0.3">
      <c r="B20" s="1"/>
      <c r="C20" s="19"/>
      <c r="D20" s="15"/>
      <c r="E20" s="15"/>
      <c r="F20" s="15"/>
      <c r="G20" s="15"/>
      <c r="H20" s="15"/>
      <c r="I20" s="15"/>
      <c r="J20" s="25" t="s">
        <v>9</v>
      </c>
      <c r="K20" s="25"/>
      <c r="L20" s="28"/>
      <c r="M20" s="15"/>
      <c r="N20" s="15"/>
      <c r="O20" s="15"/>
      <c r="P20" s="15"/>
      <c r="Q20" s="16"/>
    </row>
    <row r="21" spans="1:17" ht="40.5" x14ac:dyDescent="0.3">
      <c r="A21" s="9" t="s">
        <v>10</v>
      </c>
      <c r="B21" s="1"/>
      <c r="C21" s="29"/>
      <c r="D21" s="30" t="s">
        <v>11</v>
      </c>
      <c r="E21" s="31" t="s">
        <v>7</v>
      </c>
      <c r="F21" s="31" t="s">
        <v>8</v>
      </c>
      <c r="G21" s="32" t="s">
        <v>12</v>
      </c>
      <c r="H21" s="32" t="s">
        <v>13</v>
      </c>
      <c r="I21" s="33"/>
      <c r="J21" s="32" t="s">
        <v>14</v>
      </c>
      <c r="K21" s="32" t="s">
        <v>15</v>
      </c>
      <c r="L21" s="32" t="s">
        <v>16</v>
      </c>
      <c r="M21" s="32" t="s">
        <v>17</v>
      </c>
      <c r="N21" s="15"/>
      <c r="O21" s="15"/>
      <c r="P21" s="34"/>
      <c r="Q21" s="16"/>
    </row>
    <row r="22" spans="1:17" x14ac:dyDescent="0.3">
      <c r="B22" s="1"/>
      <c r="C22" s="15">
        <v>1</v>
      </c>
      <c r="D22" s="35"/>
      <c r="E22" s="36"/>
      <c r="F22" s="36"/>
      <c r="G22" s="37">
        <v>0.1</v>
      </c>
      <c r="H22" s="35">
        <v>1</v>
      </c>
      <c r="I22" s="15"/>
      <c r="J22" s="38"/>
      <c r="K22" s="38"/>
      <c r="L22" s="39"/>
      <c r="M22" s="38"/>
      <c r="N22" s="15"/>
      <c r="O22" s="15"/>
      <c r="P22" s="34"/>
      <c r="Q22" s="16"/>
    </row>
    <row r="23" spans="1:17" x14ac:dyDescent="0.3">
      <c r="B23" s="1"/>
      <c r="C23" s="15">
        <v>2</v>
      </c>
      <c r="D23" s="35"/>
      <c r="E23" s="36"/>
      <c r="F23" s="36"/>
      <c r="G23" s="37">
        <v>0.1</v>
      </c>
      <c r="H23" s="35">
        <v>1</v>
      </c>
      <c r="I23" s="15"/>
      <c r="J23" s="38"/>
      <c r="K23" s="38"/>
      <c r="L23" s="39"/>
      <c r="M23" s="38"/>
      <c r="N23" s="15"/>
      <c r="O23" s="15"/>
      <c r="P23" s="34"/>
      <c r="Q23" s="16"/>
    </row>
    <row r="24" spans="1:17" x14ac:dyDescent="0.3">
      <c r="B24" s="1"/>
      <c r="C24" s="15">
        <v>3</v>
      </c>
      <c r="D24" s="35"/>
      <c r="E24" s="36"/>
      <c r="F24" s="36"/>
      <c r="G24" s="37">
        <v>0.1</v>
      </c>
      <c r="H24" s="35">
        <v>1</v>
      </c>
      <c r="I24" s="15"/>
      <c r="J24" s="38"/>
      <c r="K24" s="38"/>
      <c r="L24" s="39"/>
      <c r="M24" s="38"/>
      <c r="N24" s="15"/>
      <c r="O24" s="15"/>
      <c r="P24" s="34"/>
      <c r="Q24" s="16"/>
    </row>
    <row r="25" spans="1:17" x14ac:dyDescent="0.3">
      <c r="B25" s="1"/>
      <c r="C25" s="15">
        <v>4</v>
      </c>
      <c r="D25" s="35"/>
      <c r="E25" s="36"/>
      <c r="F25" s="36"/>
      <c r="G25" s="37">
        <v>0.1</v>
      </c>
      <c r="H25" s="35">
        <v>1</v>
      </c>
      <c r="I25" s="15"/>
      <c r="J25" s="38"/>
      <c r="K25" s="38"/>
      <c r="L25" s="39"/>
      <c r="M25" s="38"/>
      <c r="N25" s="15"/>
      <c r="O25" s="15"/>
      <c r="P25" s="34"/>
      <c r="Q25" s="16"/>
    </row>
    <row r="26" spans="1:17" x14ac:dyDescent="0.3">
      <c r="B26" s="1"/>
      <c r="C26" s="19"/>
      <c r="D26" s="40"/>
      <c r="E26" s="40"/>
      <c r="F26" s="40"/>
      <c r="G26" s="40"/>
      <c r="H26" s="40"/>
      <c r="I26" s="40"/>
      <c r="J26" s="40"/>
      <c r="K26" s="40"/>
      <c r="L26" s="40"/>
      <c r="M26" s="15"/>
      <c r="N26" s="15"/>
      <c r="O26" s="15"/>
      <c r="P26" s="15"/>
      <c r="Q26" s="16"/>
    </row>
    <row r="27" spans="1:17" x14ac:dyDescent="0.3">
      <c r="B27" s="1"/>
      <c r="C27" s="19"/>
      <c r="D27" s="40"/>
      <c r="E27" s="40"/>
      <c r="F27" s="40"/>
      <c r="G27" s="40"/>
      <c r="H27" s="40"/>
      <c r="I27" s="40"/>
      <c r="J27" s="40"/>
      <c r="K27" s="40"/>
      <c r="L27" s="40"/>
      <c r="M27" s="15"/>
      <c r="N27" s="15"/>
      <c r="O27" s="15"/>
      <c r="P27" s="15"/>
      <c r="Q27" s="16"/>
    </row>
    <row r="28" spans="1:17" x14ac:dyDescent="0.3">
      <c r="B28" s="1"/>
      <c r="C28" s="19"/>
      <c r="D28" s="40"/>
      <c r="E28" s="40"/>
      <c r="F28" s="40"/>
      <c r="G28" s="40"/>
      <c r="H28" s="40"/>
      <c r="I28" s="40"/>
      <c r="J28" s="40"/>
      <c r="K28" s="40"/>
      <c r="L28" s="40"/>
      <c r="M28" s="15"/>
      <c r="N28" s="15"/>
      <c r="O28" s="15"/>
      <c r="P28" s="15"/>
      <c r="Q28" s="16"/>
    </row>
    <row r="29" spans="1:17" x14ac:dyDescent="0.3">
      <c r="B29" s="1"/>
      <c r="C29" s="19"/>
      <c r="D29" s="40"/>
      <c r="E29" s="40"/>
      <c r="F29" s="40"/>
      <c r="G29" s="40"/>
      <c r="H29" s="40"/>
      <c r="I29" s="40"/>
      <c r="J29" s="40"/>
      <c r="K29" s="40"/>
      <c r="L29" s="40"/>
      <c r="M29" s="15"/>
      <c r="N29" s="15"/>
      <c r="O29" s="15"/>
      <c r="P29" s="15"/>
      <c r="Q29" s="16"/>
    </row>
    <row r="30" spans="1:17" x14ac:dyDescent="0.3">
      <c r="B30" s="1"/>
      <c r="C30" s="19"/>
      <c r="D30" s="40"/>
      <c r="E30" s="40"/>
      <c r="F30" s="40"/>
      <c r="G30" s="40"/>
      <c r="H30" s="40"/>
      <c r="I30" s="40"/>
      <c r="J30" s="40"/>
      <c r="K30" s="40"/>
      <c r="L30" s="40"/>
      <c r="M30" s="15"/>
      <c r="N30" s="15"/>
      <c r="O30" s="15"/>
      <c r="P30" s="15"/>
      <c r="Q30" s="16"/>
    </row>
    <row r="31" spans="1:17" x14ac:dyDescent="0.3">
      <c r="B31" s="1"/>
      <c r="C31" s="19"/>
      <c r="D31" s="40"/>
      <c r="E31" s="40"/>
      <c r="F31" s="40"/>
      <c r="G31" s="40"/>
      <c r="H31" s="40"/>
      <c r="I31" s="40"/>
      <c r="J31" s="40"/>
      <c r="K31" s="40"/>
      <c r="L31" s="40"/>
      <c r="M31" s="15"/>
      <c r="N31" s="15"/>
      <c r="O31" s="15"/>
      <c r="P31" s="15"/>
      <c r="Q31" s="16"/>
    </row>
    <row r="32" spans="1:17" x14ac:dyDescent="0.3">
      <c r="B32" s="1"/>
      <c r="C32" s="19"/>
      <c r="D32" s="40"/>
      <c r="E32" s="40"/>
      <c r="F32" s="40"/>
      <c r="G32" s="40"/>
      <c r="H32" s="40"/>
      <c r="I32" s="40"/>
      <c r="J32" s="40"/>
      <c r="K32" s="40"/>
      <c r="L32" s="40"/>
      <c r="M32" s="15"/>
      <c r="N32" s="15"/>
      <c r="O32" s="15"/>
      <c r="P32" s="15"/>
      <c r="Q32" s="16"/>
    </row>
    <row r="33" spans="2:17" x14ac:dyDescent="0.3">
      <c r="B33" s="1"/>
      <c r="C33" s="19"/>
      <c r="D33" s="40"/>
      <c r="E33" s="40"/>
      <c r="F33" s="40"/>
      <c r="G33" s="40"/>
      <c r="H33" s="40"/>
      <c r="I33" s="40"/>
      <c r="J33" s="40"/>
      <c r="K33" s="40"/>
      <c r="L33" s="40"/>
      <c r="M33" s="15"/>
      <c r="N33" s="15"/>
      <c r="O33" s="15"/>
      <c r="P33" s="15"/>
      <c r="Q33" s="16"/>
    </row>
    <row r="34" spans="2:17" x14ac:dyDescent="0.3">
      <c r="B34" s="1"/>
      <c r="C34" s="19"/>
      <c r="D34" s="40"/>
      <c r="E34" s="40"/>
      <c r="F34" s="40"/>
      <c r="G34" s="40"/>
      <c r="H34" s="40"/>
      <c r="I34" s="40"/>
      <c r="J34" s="40"/>
      <c r="K34" s="40"/>
      <c r="L34" s="40"/>
      <c r="M34" s="15"/>
      <c r="N34" s="15"/>
      <c r="O34" s="15"/>
      <c r="P34" s="15"/>
      <c r="Q34" s="16"/>
    </row>
    <row r="35" spans="2:17" x14ac:dyDescent="0.3">
      <c r="B35" s="1"/>
      <c r="C35" s="19"/>
      <c r="D35" s="40"/>
      <c r="E35" s="40"/>
      <c r="F35" s="40"/>
      <c r="G35" s="40"/>
      <c r="H35" s="40" t="s">
        <v>18</v>
      </c>
      <c r="I35" s="40"/>
      <c r="J35" s="40"/>
      <c r="K35" s="40"/>
      <c r="L35" s="40"/>
      <c r="M35" s="15"/>
      <c r="N35" s="15"/>
      <c r="O35" s="15"/>
      <c r="P35" s="15"/>
      <c r="Q35" s="16"/>
    </row>
    <row r="36" spans="2:17" x14ac:dyDescent="0.3">
      <c r="B36" s="1"/>
      <c r="C36" s="19"/>
      <c r="D36" s="40"/>
      <c r="E36" s="40"/>
      <c r="F36" s="40"/>
      <c r="G36" s="40"/>
      <c r="H36" s="40"/>
      <c r="I36" s="40"/>
      <c r="J36" s="40"/>
      <c r="K36" s="40"/>
      <c r="L36" s="40"/>
      <c r="M36" s="15"/>
      <c r="N36" s="15"/>
      <c r="O36" s="15"/>
      <c r="P36" s="15"/>
      <c r="Q36" s="16"/>
    </row>
    <row r="37" spans="2:17" ht="30" customHeight="1" x14ac:dyDescent="0.3">
      <c r="B37" s="1"/>
      <c r="C37" s="41" t="s">
        <v>19</v>
      </c>
      <c r="D37" s="42"/>
      <c r="E37" s="42"/>
      <c r="F37" s="42"/>
      <c r="G37" s="42"/>
      <c r="H37" s="42"/>
      <c r="I37" s="42"/>
      <c r="J37" s="42"/>
      <c r="K37" s="42"/>
      <c r="L37" s="42"/>
      <c r="M37" s="18"/>
      <c r="N37" s="15"/>
      <c r="O37" s="15"/>
      <c r="P37" s="15"/>
      <c r="Q37" s="16"/>
    </row>
    <row r="38" spans="2:17" ht="25.15" customHeight="1" x14ac:dyDescent="0.3">
      <c r="B38" s="6"/>
      <c r="C38" s="43" t="s">
        <v>20</v>
      </c>
      <c r="D38" s="44"/>
      <c r="E38" s="44"/>
      <c r="F38" s="44"/>
      <c r="G38" s="44"/>
      <c r="H38" s="24"/>
      <c r="I38" s="44"/>
      <c r="J38" s="44"/>
      <c r="K38" s="44"/>
      <c r="L38" s="44"/>
      <c r="M38" s="44"/>
      <c r="N38" s="45"/>
      <c r="O38" s="45"/>
      <c r="P38" s="45"/>
      <c r="Q38" s="16"/>
    </row>
    <row r="39" spans="2:17" ht="20.45" customHeight="1" x14ac:dyDescent="0.3">
      <c r="B39" s="6"/>
      <c r="C39" s="77" t="s">
        <v>21</v>
      </c>
      <c r="D39" s="78"/>
      <c r="E39" s="79"/>
      <c r="F39" s="79"/>
      <c r="G39" s="44"/>
      <c r="H39" s="44"/>
      <c r="I39" s="44"/>
      <c r="J39" s="44"/>
      <c r="K39" s="44"/>
      <c r="L39" s="44"/>
      <c r="M39" s="44"/>
      <c r="N39" s="45"/>
      <c r="O39" s="45"/>
      <c r="P39" s="45"/>
      <c r="Q39" s="16"/>
    </row>
    <row r="40" spans="2:17" ht="36" customHeight="1" x14ac:dyDescent="0.3">
      <c r="B40" s="6"/>
      <c r="C40" s="78"/>
      <c r="D40" s="78"/>
      <c r="E40" s="79"/>
      <c r="F40" s="79"/>
      <c r="G40" s="44"/>
      <c r="H40" s="46" t="s">
        <v>22</v>
      </c>
      <c r="I40" s="44"/>
      <c r="J40" s="44"/>
      <c r="K40" s="44"/>
      <c r="L40" s="44"/>
      <c r="M40" s="46"/>
      <c r="N40" s="45"/>
      <c r="O40" s="45"/>
      <c r="P40" s="45"/>
      <c r="Q40" s="16"/>
    </row>
    <row r="41" spans="2:17" ht="31.15" customHeight="1" x14ac:dyDescent="0.3">
      <c r="B41" s="6"/>
      <c r="C41" s="18" t="s">
        <v>23</v>
      </c>
      <c r="D41" s="18"/>
      <c r="E41" s="18"/>
      <c r="F41" s="18"/>
      <c r="G41" s="18"/>
      <c r="H41" s="47"/>
      <c r="I41" s="18"/>
      <c r="J41" s="18"/>
      <c r="K41" s="18"/>
      <c r="L41" s="18"/>
      <c r="M41" s="47"/>
      <c r="N41" s="45"/>
      <c r="O41" s="45"/>
      <c r="P41" s="45"/>
      <c r="Q41" s="16"/>
    </row>
    <row r="42" spans="2:17" ht="16.899999999999999" customHeight="1" x14ac:dyDescent="0.3">
      <c r="B42" s="6"/>
      <c r="C42" s="48" t="s">
        <v>24</v>
      </c>
      <c r="D42" s="18"/>
      <c r="E42" s="18"/>
      <c r="F42" s="18"/>
      <c r="G42" s="18"/>
      <c r="H42" s="46" t="s">
        <v>25</v>
      </c>
      <c r="I42" s="18"/>
      <c r="J42" s="18"/>
      <c r="K42" s="18"/>
      <c r="L42" s="18"/>
      <c r="M42" s="46"/>
      <c r="N42" s="45"/>
      <c r="O42" s="45"/>
      <c r="P42" s="45"/>
      <c r="Q42" s="16"/>
    </row>
    <row r="43" spans="2:17" ht="16.899999999999999" customHeight="1" x14ac:dyDescent="0.3">
      <c r="B43" s="6"/>
      <c r="C43" s="43" t="s">
        <v>26</v>
      </c>
      <c r="D43" s="18"/>
      <c r="E43" s="18"/>
      <c r="F43" s="18"/>
      <c r="G43" s="18"/>
      <c r="H43" s="74" t="s">
        <v>27</v>
      </c>
      <c r="I43" s="18"/>
      <c r="J43" s="18"/>
      <c r="K43" s="18"/>
      <c r="L43" s="18"/>
      <c r="M43" s="46"/>
      <c r="N43" s="45"/>
      <c r="O43" s="45"/>
      <c r="P43" s="45"/>
      <c r="Q43" s="16"/>
    </row>
    <row r="44" spans="2:17" ht="16.899999999999999" customHeight="1" x14ac:dyDescent="0.3">
      <c r="B44" s="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6"/>
      <c r="N44" s="24"/>
      <c r="O44" s="45"/>
      <c r="P44" s="45"/>
      <c r="Q44" s="16"/>
    </row>
    <row r="45" spans="2:17" ht="16.899999999999999" customHeight="1" x14ac:dyDescent="0.3">
      <c r="B45" s="6"/>
      <c r="C45" s="43"/>
      <c r="D45" s="18"/>
      <c r="E45" s="18"/>
      <c r="F45" s="18"/>
      <c r="G45" s="18"/>
      <c r="H45" s="24"/>
      <c r="I45" s="18"/>
      <c r="J45" s="18"/>
      <c r="K45" s="18"/>
      <c r="L45" s="18"/>
      <c r="M45" s="44"/>
      <c r="N45" s="43" t="s">
        <v>28</v>
      </c>
      <c r="O45" s="45"/>
      <c r="P45" s="45"/>
      <c r="Q45" s="16"/>
    </row>
    <row r="46" spans="2:17" ht="16.899999999999999" customHeight="1" x14ac:dyDescent="0.3">
      <c r="B46" s="6"/>
      <c r="C46" s="43"/>
      <c r="D46" s="18"/>
      <c r="E46" s="18"/>
      <c r="F46" s="18"/>
      <c r="G46" s="18"/>
      <c r="H46" s="18"/>
      <c r="I46" s="18"/>
      <c r="J46" s="18"/>
      <c r="K46" s="18"/>
      <c r="L46" s="18"/>
      <c r="M46" s="49"/>
      <c r="N46" s="45"/>
      <c r="O46" s="45"/>
      <c r="P46" s="45"/>
      <c r="Q46" s="16"/>
    </row>
    <row r="47" spans="2:17" ht="48" customHeight="1" x14ac:dyDescent="0.3">
      <c r="B47" s="6"/>
      <c r="C47" s="80" t="s">
        <v>33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45"/>
      <c r="Q47" s="16"/>
    </row>
    <row r="48" spans="2:17" ht="400.15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</sheetData>
  <sheetProtection algorithmName="SHA-512" hashValue="ZvgNUZR9XWH+Wo9oByYSkQdO286/DsR0ncAYeQm0Ko4ucpElMRpoEY1RnjtLPTEBYPF5Aat+m6fpdNHepKedRw==" saltValue="HTQwtqSK2KUbt/JTk6S92g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E157971F-5944-4A44-99BF-13FBEFCAB4CA}"/>
  </hyperlinks>
  <pageMargins left="0.7" right="0.7" top="0.75" bottom="0.75" header="0.3" footer="0.3"/>
  <pageSetup paperSize="9" scale="71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R57"/>
  <sheetViews>
    <sheetView tabSelected="1" topLeftCell="A32" zoomScaleNormal="100" workbookViewId="0">
      <selection activeCell="H57" sqref="H57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4.7109375" style="9" customWidth="1"/>
    <col min="5" max="6" width="9.5703125" style="9" customWidth="1"/>
    <col min="7" max="8" width="10" style="9" customWidth="1"/>
    <col min="9" max="9" width="1.7109375" style="9" customWidth="1"/>
    <col min="10" max="10" width="10.42578125" style="9" hidden="1" customWidth="1"/>
    <col min="11" max="11" width="11.7109375" style="9" customWidth="1"/>
    <col min="12" max="12" width="10.42578125" style="9" hidden="1" customWidth="1"/>
    <col min="13" max="13" width="11.7109375" style="9" customWidth="1"/>
    <col min="14" max="14" width="1.7109375" style="9" customWidth="1"/>
    <col min="15" max="15" width="10" style="9" customWidth="1"/>
    <col min="16" max="16" width="9.85546875" style="9" hidden="1" customWidth="1"/>
    <col min="17" max="17" width="11.7109375" style="9" customWidth="1"/>
    <col min="18" max="18" width="1.140625" style="9" customWidth="1"/>
    <col min="19" max="19" width="200.7109375" style="9" customWidth="1"/>
    <col min="20" max="16384" width="12.28515625" style="9"/>
  </cols>
  <sheetData>
    <row r="1" spans="2:18" ht="7.9" customHeight="1" x14ac:dyDescent="0.3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18" ht="100.15" customHeight="1" x14ac:dyDescent="0.3"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"/>
    </row>
    <row r="3" spans="2:18" ht="15" customHeight="1" x14ac:dyDescent="0.3"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"/>
    </row>
    <row r="4" spans="2:18" x14ac:dyDescent="0.3">
      <c r="B4" s="1"/>
      <c r="C4" s="15"/>
      <c r="D4" s="25" t="s">
        <v>5</v>
      </c>
      <c r="E4" s="82"/>
      <c r="F4" s="83"/>
      <c r="G4" s="83"/>
      <c r="H4" s="84"/>
      <c r="I4" s="15"/>
      <c r="J4" s="15"/>
      <c r="K4" s="50"/>
      <c r="L4" s="50"/>
      <c r="M4" s="50"/>
      <c r="N4" s="15"/>
      <c r="O4" s="50"/>
      <c r="P4" s="15"/>
      <c r="Q4" s="15"/>
      <c r="R4" s="1"/>
    </row>
    <row r="5" spans="2:18" ht="15.4" customHeight="1" x14ac:dyDescent="0.3">
      <c r="B5" s="1"/>
      <c r="C5" s="15"/>
      <c r="D5" s="15"/>
      <c r="E5" s="15"/>
      <c r="F5" s="15"/>
      <c r="G5" s="15"/>
      <c r="H5" s="15"/>
      <c r="I5" s="24"/>
      <c r="J5" s="51"/>
      <c r="K5" s="15"/>
      <c r="L5" s="15"/>
      <c r="M5" s="15"/>
      <c r="N5" s="15"/>
      <c r="O5" s="15"/>
      <c r="P5" s="15"/>
      <c r="Q5" s="19"/>
      <c r="R5" s="1"/>
    </row>
    <row r="6" spans="2:18" x14ac:dyDescent="0.3">
      <c r="B6" s="1"/>
      <c r="C6" s="15"/>
      <c r="D6" s="15"/>
      <c r="E6" s="25" t="s">
        <v>6</v>
      </c>
      <c r="F6" s="24"/>
      <c r="G6" s="15"/>
      <c r="H6" s="15"/>
      <c r="I6" s="15"/>
      <c r="J6" s="51"/>
      <c r="K6" s="15"/>
      <c r="L6" s="15"/>
      <c r="M6" s="15"/>
      <c r="N6" s="15"/>
      <c r="O6" s="15"/>
      <c r="P6" s="15"/>
      <c r="Q6" s="19"/>
      <c r="R6" s="1"/>
    </row>
    <row r="7" spans="2:18" ht="18.75" x14ac:dyDescent="0.3">
      <c r="B7" s="1"/>
      <c r="C7" s="15"/>
      <c r="D7" s="15"/>
      <c r="E7" s="26" t="s">
        <v>7</v>
      </c>
      <c r="F7" s="26" t="s">
        <v>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"/>
    </row>
    <row r="8" spans="2:18" x14ac:dyDescent="0.3">
      <c r="B8" s="1"/>
      <c r="C8" s="15"/>
      <c r="D8" s="15">
        <v>1</v>
      </c>
      <c r="E8" s="52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"/>
    </row>
    <row r="9" spans="2:18" x14ac:dyDescent="0.3">
      <c r="B9" s="1"/>
      <c r="C9" s="15"/>
      <c r="D9" s="15">
        <v>2</v>
      </c>
      <c r="E9" s="52"/>
      <c r="F9" s="5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"/>
    </row>
    <row r="10" spans="2:18" x14ac:dyDescent="0.3">
      <c r="B10" s="1"/>
      <c r="C10" s="15"/>
      <c r="D10" s="15"/>
      <c r="E10" s="53">
        <f>IF(COUNT(E8:E9)=0,0,(IF(A1_blank_1=0,0.0000001,A1_blank_1)+IF(A1_blank_2=0,0.0000001,A1_blank_2))/COUNT(E8:E9))</f>
        <v>0</v>
      </c>
      <c r="F10" s="53">
        <f xml:space="preserve"> IF(COUNT(F8:F9)=0,0,(IF(A2_blank_1=0,0.0000001,A2_blank_1)+IF(A2_blank_2=0,0.0000001,A2_blank_2))/COUNT(F8:F9))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"/>
    </row>
    <row r="11" spans="2:18" x14ac:dyDescent="0.3">
      <c r="B11" s="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"/>
    </row>
    <row r="12" spans="2:18" x14ac:dyDescent="0.3">
      <c r="B12" s="1"/>
      <c r="C12" s="15"/>
      <c r="D12" s="15"/>
      <c r="E12" s="25" t="s">
        <v>29</v>
      </c>
      <c r="F12" s="15"/>
      <c r="G12" s="15"/>
      <c r="H12" s="15"/>
      <c r="I12" s="15"/>
      <c r="J12" s="15"/>
      <c r="K12" s="25" t="s">
        <v>9</v>
      </c>
      <c r="L12" s="15"/>
      <c r="M12" s="28"/>
      <c r="N12" s="15"/>
      <c r="O12" s="15"/>
      <c r="P12" s="15"/>
      <c r="Q12" s="15"/>
      <c r="R12" s="1"/>
    </row>
    <row r="13" spans="2:18" s="11" customFormat="1" ht="51" x14ac:dyDescent="0.2">
      <c r="B13" s="3"/>
      <c r="C13" s="54"/>
      <c r="D13" s="30" t="s">
        <v>11</v>
      </c>
      <c r="E13" s="31" t="s">
        <v>7</v>
      </c>
      <c r="F13" s="31" t="s">
        <v>8</v>
      </c>
      <c r="G13" s="32" t="s">
        <v>12</v>
      </c>
      <c r="H13" s="32" t="s">
        <v>13</v>
      </c>
      <c r="I13" s="55"/>
      <c r="J13" s="56" t="s">
        <v>30</v>
      </c>
      <c r="K13" s="32" t="s">
        <v>14</v>
      </c>
      <c r="L13" s="56" t="s">
        <v>31</v>
      </c>
      <c r="M13" s="32" t="s">
        <v>15</v>
      </c>
      <c r="N13" s="55"/>
      <c r="O13" s="32" t="s">
        <v>16</v>
      </c>
      <c r="P13" s="56" t="s">
        <v>32</v>
      </c>
      <c r="Q13" s="32" t="s">
        <v>17</v>
      </c>
      <c r="R13" s="4"/>
    </row>
    <row r="14" spans="2:18" x14ac:dyDescent="0.3">
      <c r="B14" s="1"/>
      <c r="C14" s="57">
        <v>1</v>
      </c>
      <c r="D14" s="58"/>
      <c r="E14" s="59"/>
      <c r="F14" s="59"/>
      <c r="G14" s="60">
        <v>0.1</v>
      </c>
      <c r="H14" s="58">
        <v>1</v>
      </c>
      <c r="I14" s="61"/>
      <c r="J14" s="62">
        <f t="shared" ref="J14:J53" si="0">((0.808*A1_sample)-A2_sample)-((0.808*A1_blank_ave)-A2_blank_ave)</f>
        <v>0</v>
      </c>
      <c r="K14" s="63" t="str">
        <f t="shared" ref="K14:K53" si="1">IF(OR(ISBLANK(A1_sample),ISBLANK(A2_sample),A1_blank_ave=0,A2_blank_ave=0),"",Change_absorbance)</f>
        <v/>
      </c>
      <c r="L14" s="62">
        <f t="shared" ref="L14:L53" si="2">0.007028*J14*Dilution/Sample_volume</f>
        <v>0</v>
      </c>
      <c r="M14" s="38" t="str">
        <f t="shared" ref="M14:M53" si="3">IF(OR(ISBLANK(A1_sample),ISBLANK(A2_sample),A1_blank_ave=0,A2_blank_ave=0),"",Concentration_gL)</f>
        <v/>
      </c>
      <c r="N14" s="61"/>
      <c r="O14" s="64"/>
      <c r="P14" s="62" t="e">
        <f t="shared" ref="P14:P53" si="4">Concentration_gL*100/Sample_con_gL</f>
        <v>#DIV/0!</v>
      </c>
      <c r="Q14" s="38" t="str">
        <f>IF(ISERROR(Concentration_gg),"",Concentration_gg)</f>
        <v/>
      </c>
      <c r="R14" s="1"/>
    </row>
    <row r="15" spans="2:18" x14ac:dyDescent="0.3">
      <c r="B15" s="1"/>
      <c r="C15" s="57">
        <v>2</v>
      </c>
      <c r="D15" s="58"/>
      <c r="E15" s="59"/>
      <c r="F15" s="59"/>
      <c r="G15" s="60">
        <v>0.1</v>
      </c>
      <c r="H15" s="58">
        <v>1</v>
      </c>
      <c r="I15" s="61"/>
      <c r="J15" s="62">
        <f t="shared" si="0"/>
        <v>0</v>
      </c>
      <c r="K15" s="63" t="str">
        <f t="shared" si="1"/>
        <v/>
      </c>
      <c r="L15" s="62">
        <f t="shared" si="2"/>
        <v>0</v>
      </c>
      <c r="M15" s="38" t="str">
        <f t="shared" si="3"/>
        <v/>
      </c>
      <c r="N15" s="61"/>
      <c r="O15" s="64"/>
      <c r="P15" s="62" t="e">
        <f t="shared" si="4"/>
        <v>#DIV/0!</v>
      </c>
      <c r="Q15" s="38" t="str">
        <f t="shared" ref="Q15:Q46" si="5">IF(ISERROR(Concentration_gg),"",Concentration_gg)</f>
        <v/>
      </c>
      <c r="R15" s="1"/>
    </row>
    <row r="16" spans="2:18" x14ac:dyDescent="0.3">
      <c r="B16" s="1"/>
      <c r="C16" s="57">
        <v>3</v>
      </c>
      <c r="D16" s="58"/>
      <c r="E16" s="59"/>
      <c r="F16" s="59"/>
      <c r="G16" s="60">
        <v>0.1</v>
      </c>
      <c r="H16" s="58">
        <v>1</v>
      </c>
      <c r="I16" s="61"/>
      <c r="J16" s="62">
        <f t="shared" si="0"/>
        <v>0</v>
      </c>
      <c r="K16" s="63" t="str">
        <f t="shared" si="1"/>
        <v/>
      </c>
      <c r="L16" s="62">
        <f t="shared" si="2"/>
        <v>0</v>
      </c>
      <c r="M16" s="38" t="str">
        <f t="shared" si="3"/>
        <v/>
      </c>
      <c r="N16" s="61"/>
      <c r="O16" s="64"/>
      <c r="P16" s="62" t="e">
        <f t="shared" si="4"/>
        <v>#DIV/0!</v>
      </c>
      <c r="Q16" s="38" t="str">
        <f t="shared" si="5"/>
        <v/>
      </c>
      <c r="R16" s="1"/>
    </row>
    <row r="17" spans="2:18" x14ac:dyDescent="0.3">
      <c r="B17" s="1"/>
      <c r="C17" s="57">
        <v>4</v>
      </c>
      <c r="D17" s="58"/>
      <c r="E17" s="59"/>
      <c r="F17" s="59"/>
      <c r="G17" s="60">
        <v>0.1</v>
      </c>
      <c r="H17" s="58">
        <v>1</v>
      </c>
      <c r="I17" s="61"/>
      <c r="J17" s="62">
        <f t="shared" si="0"/>
        <v>0</v>
      </c>
      <c r="K17" s="63" t="str">
        <f t="shared" si="1"/>
        <v/>
      </c>
      <c r="L17" s="62">
        <f t="shared" si="2"/>
        <v>0</v>
      </c>
      <c r="M17" s="38" t="str">
        <f t="shared" si="3"/>
        <v/>
      </c>
      <c r="N17" s="61"/>
      <c r="O17" s="64"/>
      <c r="P17" s="62" t="e">
        <f t="shared" si="4"/>
        <v>#DIV/0!</v>
      </c>
      <c r="Q17" s="38" t="str">
        <f t="shared" si="5"/>
        <v/>
      </c>
      <c r="R17" s="1"/>
    </row>
    <row r="18" spans="2:18" x14ac:dyDescent="0.3">
      <c r="B18" s="1"/>
      <c r="C18" s="57">
        <v>5</v>
      </c>
      <c r="D18" s="58"/>
      <c r="E18" s="59"/>
      <c r="F18" s="59"/>
      <c r="G18" s="60">
        <v>0.1</v>
      </c>
      <c r="H18" s="58">
        <v>1</v>
      </c>
      <c r="I18" s="61"/>
      <c r="J18" s="62">
        <f t="shared" si="0"/>
        <v>0</v>
      </c>
      <c r="K18" s="63" t="str">
        <f t="shared" si="1"/>
        <v/>
      </c>
      <c r="L18" s="62">
        <f t="shared" si="2"/>
        <v>0</v>
      </c>
      <c r="M18" s="38" t="str">
        <f t="shared" si="3"/>
        <v/>
      </c>
      <c r="N18" s="61"/>
      <c r="O18" s="64"/>
      <c r="P18" s="62" t="e">
        <f t="shared" si="4"/>
        <v>#DIV/0!</v>
      </c>
      <c r="Q18" s="38" t="str">
        <f t="shared" si="5"/>
        <v/>
      </c>
      <c r="R18" s="1"/>
    </row>
    <row r="19" spans="2:18" x14ac:dyDescent="0.3">
      <c r="B19" s="1"/>
      <c r="C19" s="57">
        <v>6</v>
      </c>
      <c r="D19" s="58"/>
      <c r="E19" s="59"/>
      <c r="F19" s="59"/>
      <c r="G19" s="60">
        <v>0.1</v>
      </c>
      <c r="H19" s="58">
        <v>1</v>
      </c>
      <c r="I19" s="61"/>
      <c r="J19" s="62">
        <f t="shared" si="0"/>
        <v>0</v>
      </c>
      <c r="K19" s="63" t="str">
        <f t="shared" si="1"/>
        <v/>
      </c>
      <c r="L19" s="62">
        <f t="shared" si="2"/>
        <v>0</v>
      </c>
      <c r="M19" s="38" t="str">
        <f t="shared" si="3"/>
        <v/>
      </c>
      <c r="N19" s="61"/>
      <c r="O19" s="64"/>
      <c r="P19" s="62" t="e">
        <f t="shared" si="4"/>
        <v>#DIV/0!</v>
      </c>
      <c r="Q19" s="38" t="str">
        <f t="shared" si="5"/>
        <v/>
      </c>
      <c r="R19" s="1"/>
    </row>
    <row r="20" spans="2:18" x14ac:dyDescent="0.3">
      <c r="B20" s="1"/>
      <c r="C20" s="57">
        <v>7</v>
      </c>
      <c r="D20" s="58"/>
      <c r="E20" s="59"/>
      <c r="F20" s="59"/>
      <c r="G20" s="60">
        <v>0.1</v>
      </c>
      <c r="H20" s="58">
        <v>1</v>
      </c>
      <c r="I20" s="61"/>
      <c r="J20" s="62">
        <f t="shared" si="0"/>
        <v>0</v>
      </c>
      <c r="K20" s="63" t="str">
        <f t="shared" si="1"/>
        <v/>
      </c>
      <c r="L20" s="62">
        <f t="shared" si="2"/>
        <v>0</v>
      </c>
      <c r="M20" s="38" t="str">
        <f t="shared" si="3"/>
        <v/>
      </c>
      <c r="N20" s="61"/>
      <c r="O20" s="64"/>
      <c r="P20" s="62" t="e">
        <f t="shared" si="4"/>
        <v>#DIV/0!</v>
      </c>
      <c r="Q20" s="38" t="str">
        <f t="shared" si="5"/>
        <v/>
      </c>
      <c r="R20" s="1"/>
    </row>
    <row r="21" spans="2:18" x14ac:dyDescent="0.3">
      <c r="B21" s="1"/>
      <c r="C21" s="57">
        <v>8</v>
      </c>
      <c r="D21" s="58"/>
      <c r="E21" s="59"/>
      <c r="F21" s="59"/>
      <c r="G21" s="60">
        <v>0.1</v>
      </c>
      <c r="H21" s="58">
        <v>1</v>
      </c>
      <c r="I21" s="61"/>
      <c r="J21" s="62">
        <f t="shared" si="0"/>
        <v>0</v>
      </c>
      <c r="K21" s="63" t="str">
        <f t="shared" si="1"/>
        <v/>
      </c>
      <c r="L21" s="62">
        <f t="shared" si="2"/>
        <v>0</v>
      </c>
      <c r="M21" s="38" t="str">
        <f t="shared" si="3"/>
        <v/>
      </c>
      <c r="N21" s="61"/>
      <c r="O21" s="64"/>
      <c r="P21" s="62" t="e">
        <f t="shared" si="4"/>
        <v>#DIV/0!</v>
      </c>
      <c r="Q21" s="38" t="str">
        <f t="shared" si="5"/>
        <v/>
      </c>
      <c r="R21" s="1"/>
    </row>
    <row r="22" spans="2:18" x14ac:dyDescent="0.3">
      <c r="B22" s="1"/>
      <c r="C22" s="57">
        <v>9</v>
      </c>
      <c r="D22" s="58"/>
      <c r="E22" s="59"/>
      <c r="F22" s="59"/>
      <c r="G22" s="60">
        <v>0.1</v>
      </c>
      <c r="H22" s="58">
        <v>1</v>
      </c>
      <c r="I22" s="61"/>
      <c r="J22" s="62">
        <f t="shared" si="0"/>
        <v>0</v>
      </c>
      <c r="K22" s="63" t="str">
        <f t="shared" si="1"/>
        <v/>
      </c>
      <c r="L22" s="62">
        <f t="shared" si="2"/>
        <v>0</v>
      </c>
      <c r="M22" s="38" t="str">
        <f t="shared" si="3"/>
        <v/>
      </c>
      <c r="N22" s="61"/>
      <c r="O22" s="64"/>
      <c r="P22" s="62" t="e">
        <f t="shared" si="4"/>
        <v>#DIV/0!</v>
      </c>
      <c r="Q22" s="38" t="str">
        <f t="shared" si="5"/>
        <v/>
      </c>
      <c r="R22" s="1"/>
    </row>
    <row r="23" spans="2:18" x14ac:dyDescent="0.3">
      <c r="B23" s="1"/>
      <c r="C23" s="57">
        <v>10</v>
      </c>
      <c r="D23" s="58"/>
      <c r="E23" s="59"/>
      <c r="F23" s="59"/>
      <c r="G23" s="60">
        <v>0.1</v>
      </c>
      <c r="H23" s="58">
        <v>1</v>
      </c>
      <c r="I23" s="61"/>
      <c r="J23" s="62">
        <f t="shared" si="0"/>
        <v>0</v>
      </c>
      <c r="K23" s="63" t="str">
        <f t="shared" si="1"/>
        <v/>
      </c>
      <c r="L23" s="62">
        <f t="shared" si="2"/>
        <v>0</v>
      </c>
      <c r="M23" s="38" t="str">
        <f t="shared" si="3"/>
        <v/>
      </c>
      <c r="N23" s="61"/>
      <c r="O23" s="64"/>
      <c r="P23" s="62" t="e">
        <f t="shared" si="4"/>
        <v>#DIV/0!</v>
      </c>
      <c r="Q23" s="38" t="str">
        <f t="shared" si="5"/>
        <v/>
      </c>
      <c r="R23" s="1"/>
    </row>
    <row r="24" spans="2:18" x14ac:dyDescent="0.3">
      <c r="B24" s="1"/>
      <c r="C24" s="57">
        <v>11</v>
      </c>
      <c r="D24" s="58"/>
      <c r="E24" s="59"/>
      <c r="F24" s="59"/>
      <c r="G24" s="60">
        <v>0.1</v>
      </c>
      <c r="H24" s="58">
        <v>1</v>
      </c>
      <c r="I24" s="61"/>
      <c r="J24" s="62">
        <f t="shared" si="0"/>
        <v>0</v>
      </c>
      <c r="K24" s="63" t="str">
        <f t="shared" si="1"/>
        <v/>
      </c>
      <c r="L24" s="62">
        <f t="shared" si="2"/>
        <v>0</v>
      </c>
      <c r="M24" s="38" t="str">
        <f t="shared" si="3"/>
        <v/>
      </c>
      <c r="N24" s="61"/>
      <c r="O24" s="64"/>
      <c r="P24" s="62" t="e">
        <f t="shared" si="4"/>
        <v>#DIV/0!</v>
      </c>
      <c r="Q24" s="38" t="str">
        <f>IF(ISERROR(Concentration_gg),"",Concentration_gg)</f>
        <v/>
      </c>
      <c r="R24" s="1"/>
    </row>
    <row r="25" spans="2:18" x14ac:dyDescent="0.3">
      <c r="B25" s="1"/>
      <c r="C25" s="57">
        <v>12</v>
      </c>
      <c r="D25" s="58"/>
      <c r="E25" s="59"/>
      <c r="F25" s="59"/>
      <c r="G25" s="60">
        <v>0.1</v>
      </c>
      <c r="H25" s="58">
        <v>1</v>
      </c>
      <c r="I25" s="61"/>
      <c r="J25" s="62">
        <f t="shared" si="0"/>
        <v>0</v>
      </c>
      <c r="K25" s="63" t="str">
        <f t="shared" si="1"/>
        <v/>
      </c>
      <c r="L25" s="62">
        <f t="shared" si="2"/>
        <v>0</v>
      </c>
      <c r="M25" s="38" t="str">
        <f t="shared" si="3"/>
        <v/>
      </c>
      <c r="N25" s="61"/>
      <c r="O25" s="64"/>
      <c r="P25" s="62" t="e">
        <f t="shared" si="4"/>
        <v>#DIV/0!</v>
      </c>
      <c r="Q25" s="38" t="str">
        <f t="shared" si="5"/>
        <v/>
      </c>
      <c r="R25" s="1"/>
    </row>
    <row r="26" spans="2:18" x14ac:dyDescent="0.3">
      <c r="B26" s="1"/>
      <c r="C26" s="57">
        <v>13</v>
      </c>
      <c r="D26" s="58"/>
      <c r="E26" s="59"/>
      <c r="F26" s="59"/>
      <c r="G26" s="60">
        <v>0.1</v>
      </c>
      <c r="H26" s="58">
        <v>1</v>
      </c>
      <c r="I26" s="61"/>
      <c r="J26" s="62">
        <f t="shared" si="0"/>
        <v>0</v>
      </c>
      <c r="K26" s="63" t="str">
        <f t="shared" si="1"/>
        <v/>
      </c>
      <c r="L26" s="62">
        <f t="shared" si="2"/>
        <v>0</v>
      </c>
      <c r="M26" s="38" t="str">
        <f t="shared" si="3"/>
        <v/>
      </c>
      <c r="N26" s="61"/>
      <c r="O26" s="64"/>
      <c r="P26" s="62" t="e">
        <f t="shared" si="4"/>
        <v>#DIV/0!</v>
      </c>
      <c r="Q26" s="38" t="str">
        <f t="shared" si="5"/>
        <v/>
      </c>
      <c r="R26" s="1"/>
    </row>
    <row r="27" spans="2:18" x14ac:dyDescent="0.3">
      <c r="B27" s="1"/>
      <c r="C27" s="57">
        <v>14</v>
      </c>
      <c r="D27" s="58"/>
      <c r="E27" s="59"/>
      <c r="F27" s="59"/>
      <c r="G27" s="60">
        <v>0.1</v>
      </c>
      <c r="H27" s="58">
        <v>1</v>
      </c>
      <c r="I27" s="61"/>
      <c r="J27" s="62">
        <f t="shared" si="0"/>
        <v>0</v>
      </c>
      <c r="K27" s="63" t="str">
        <f t="shared" si="1"/>
        <v/>
      </c>
      <c r="L27" s="62">
        <f t="shared" si="2"/>
        <v>0</v>
      </c>
      <c r="M27" s="38" t="str">
        <f t="shared" si="3"/>
        <v/>
      </c>
      <c r="N27" s="61"/>
      <c r="O27" s="64"/>
      <c r="P27" s="62" t="e">
        <f t="shared" si="4"/>
        <v>#DIV/0!</v>
      </c>
      <c r="Q27" s="38" t="str">
        <f t="shared" si="5"/>
        <v/>
      </c>
      <c r="R27" s="1"/>
    </row>
    <row r="28" spans="2:18" x14ac:dyDescent="0.3">
      <c r="B28" s="1"/>
      <c r="C28" s="57">
        <v>15</v>
      </c>
      <c r="D28" s="58"/>
      <c r="E28" s="59"/>
      <c r="F28" s="59"/>
      <c r="G28" s="60">
        <v>0.1</v>
      </c>
      <c r="H28" s="58">
        <v>1</v>
      </c>
      <c r="I28" s="61"/>
      <c r="J28" s="62">
        <f t="shared" si="0"/>
        <v>0</v>
      </c>
      <c r="K28" s="63" t="str">
        <f t="shared" si="1"/>
        <v/>
      </c>
      <c r="L28" s="62">
        <f t="shared" si="2"/>
        <v>0</v>
      </c>
      <c r="M28" s="38" t="str">
        <f t="shared" si="3"/>
        <v/>
      </c>
      <c r="N28" s="61"/>
      <c r="O28" s="64"/>
      <c r="P28" s="62" t="e">
        <f t="shared" si="4"/>
        <v>#DIV/0!</v>
      </c>
      <c r="Q28" s="38" t="str">
        <f t="shared" si="5"/>
        <v/>
      </c>
      <c r="R28" s="1"/>
    </row>
    <row r="29" spans="2:18" x14ac:dyDescent="0.3">
      <c r="B29" s="1"/>
      <c r="C29" s="57">
        <v>16</v>
      </c>
      <c r="D29" s="58"/>
      <c r="E29" s="59"/>
      <c r="F29" s="59"/>
      <c r="G29" s="60">
        <v>0.1</v>
      </c>
      <c r="H29" s="58">
        <v>1</v>
      </c>
      <c r="I29" s="61"/>
      <c r="J29" s="62">
        <f t="shared" si="0"/>
        <v>0</v>
      </c>
      <c r="K29" s="63" t="str">
        <f t="shared" si="1"/>
        <v/>
      </c>
      <c r="L29" s="62">
        <f t="shared" si="2"/>
        <v>0</v>
      </c>
      <c r="M29" s="38" t="str">
        <f t="shared" si="3"/>
        <v/>
      </c>
      <c r="N29" s="61"/>
      <c r="O29" s="64"/>
      <c r="P29" s="62" t="e">
        <f t="shared" si="4"/>
        <v>#DIV/0!</v>
      </c>
      <c r="Q29" s="38" t="str">
        <f t="shared" si="5"/>
        <v/>
      </c>
      <c r="R29" s="1"/>
    </row>
    <row r="30" spans="2:18" x14ac:dyDescent="0.3">
      <c r="B30" s="1"/>
      <c r="C30" s="57">
        <v>17</v>
      </c>
      <c r="D30" s="58"/>
      <c r="E30" s="59"/>
      <c r="F30" s="59"/>
      <c r="G30" s="60">
        <v>0.1</v>
      </c>
      <c r="H30" s="58">
        <v>1</v>
      </c>
      <c r="I30" s="61"/>
      <c r="J30" s="62">
        <f t="shared" si="0"/>
        <v>0</v>
      </c>
      <c r="K30" s="63" t="str">
        <f t="shared" si="1"/>
        <v/>
      </c>
      <c r="L30" s="62">
        <f t="shared" si="2"/>
        <v>0</v>
      </c>
      <c r="M30" s="38" t="str">
        <f t="shared" si="3"/>
        <v/>
      </c>
      <c r="N30" s="61"/>
      <c r="O30" s="64"/>
      <c r="P30" s="62" t="e">
        <f t="shared" si="4"/>
        <v>#DIV/0!</v>
      </c>
      <c r="Q30" s="38" t="str">
        <f t="shared" si="5"/>
        <v/>
      </c>
      <c r="R30" s="1"/>
    </row>
    <row r="31" spans="2:18" x14ac:dyDescent="0.3">
      <c r="B31" s="1"/>
      <c r="C31" s="57">
        <v>18</v>
      </c>
      <c r="D31" s="58"/>
      <c r="E31" s="59"/>
      <c r="F31" s="59"/>
      <c r="G31" s="60">
        <v>0.1</v>
      </c>
      <c r="H31" s="58">
        <v>1</v>
      </c>
      <c r="I31" s="61"/>
      <c r="J31" s="62">
        <f t="shared" si="0"/>
        <v>0</v>
      </c>
      <c r="K31" s="63" t="str">
        <f t="shared" si="1"/>
        <v/>
      </c>
      <c r="L31" s="62">
        <f t="shared" si="2"/>
        <v>0</v>
      </c>
      <c r="M31" s="38" t="str">
        <f t="shared" si="3"/>
        <v/>
      </c>
      <c r="N31" s="61"/>
      <c r="O31" s="64"/>
      <c r="P31" s="62" t="e">
        <f t="shared" si="4"/>
        <v>#DIV/0!</v>
      </c>
      <c r="Q31" s="38" t="str">
        <f t="shared" si="5"/>
        <v/>
      </c>
      <c r="R31" s="1"/>
    </row>
    <row r="32" spans="2:18" x14ac:dyDescent="0.3">
      <c r="B32" s="1"/>
      <c r="C32" s="57">
        <v>19</v>
      </c>
      <c r="D32" s="58"/>
      <c r="E32" s="59"/>
      <c r="F32" s="59"/>
      <c r="G32" s="60">
        <v>0.1</v>
      </c>
      <c r="H32" s="58">
        <v>1</v>
      </c>
      <c r="I32" s="61"/>
      <c r="J32" s="62">
        <f t="shared" si="0"/>
        <v>0</v>
      </c>
      <c r="K32" s="63" t="str">
        <f t="shared" si="1"/>
        <v/>
      </c>
      <c r="L32" s="62">
        <f t="shared" si="2"/>
        <v>0</v>
      </c>
      <c r="M32" s="38" t="str">
        <f t="shared" si="3"/>
        <v/>
      </c>
      <c r="N32" s="61"/>
      <c r="O32" s="64"/>
      <c r="P32" s="62" t="e">
        <f t="shared" si="4"/>
        <v>#DIV/0!</v>
      </c>
      <c r="Q32" s="38" t="str">
        <f t="shared" si="5"/>
        <v/>
      </c>
      <c r="R32" s="1"/>
    </row>
    <row r="33" spans="2:18" x14ac:dyDescent="0.3">
      <c r="B33" s="1"/>
      <c r="C33" s="57">
        <v>20</v>
      </c>
      <c r="D33" s="58"/>
      <c r="E33" s="59"/>
      <c r="F33" s="59"/>
      <c r="G33" s="60">
        <v>0.1</v>
      </c>
      <c r="H33" s="58">
        <v>1</v>
      </c>
      <c r="I33" s="61"/>
      <c r="J33" s="62">
        <f t="shared" si="0"/>
        <v>0</v>
      </c>
      <c r="K33" s="63" t="str">
        <f t="shared" si="1"/>
        <v/>
      </c>
      <c r="L33" s="62">
        <f t="shared" si="2"/>
        <v>0</v>
      </c>
      <c r="M33" s="38" t="str">
        <f t="shared" si="3"/>
        <v/>
      </c>
      <c r="N33" s="61"/>
      <c r="O33" s="64"/>
      <c r="P33" s="62" t="e">
        <f t="shared" si="4"/>
        <v>#DIV/0!</v>
      </c>
      <c r="Q33" s="38" t="str">
        <f t="shared" si="5"/>
        <v/>
      </c>
      <c r="R33" s="1"/>
    </row>
    <row r="34" spans="2:18" x14ac:dyDescent="0.3">
      <c r="B34" s="1"/>
      <c r="C34" s="57">
        <v>21</v>
      </c>
      <c r="D34" s="58"/>
      <c r="E34" s="59"/>
      <c r="F34" s="59"/>
      <c r="G34" s="60">
        <v>0.1</v>
      </c>
      <c r="H34" s="58">
        <v>1</v>
      </c>
      <c r="I34" s="61"/>
      <c r="J34" s="62">
        <f t="shared" si="0"/>
        <v>0</v>
      </c>
      <c r="K34" s="63" t="str">
        <f t="shared" si="1"/>
        <v/>
      </c>
      <c r="L34" s="62">
        <f t="shared" si="2"/>
        <v>0</v>
      </c>
      <c r="M34" s="38" t="str">
        <f t="shared" si="3"/>
        <v/>
      </c>
      <c r="N34" s="61"/>
      <c r="O34" s="64"/>
      <c r="P34" s="62" t="e">
        <f t="shared" si="4"/>
        <v>#DIV/0!</v>
      </c>
      <c r="Q34" s="38" t="str">
        <f>IF(ISERROR(Concentration_gg),"",Concentration_gg)</f>
        <v/>
      </c>
      <c r="R34" s="1"/>
    </row>
    <row r="35" spans="2:18" x14ac:dyDescent="0.3">
      <c r="B35" s="1"/>
      <c r="C35" s="57">
        <v>22</v>
      </c>
      <c r="D35" s="58"/>
      <c r="E35" s="59"/>
      <c r="F35" s="59"/>
      <c r="G35" s="60">
        <v>0.1</v>
      </c>
      <c r="H35" s="58">
        <v>1</v>
      </c>
      <c r="I35" s="61"/>
      <c r="J35" s="62">
        <f t="shared" si="0"/>
        <v>0</v>
      </c>
      <c r="K35" s="63" t="str">
        <f t="shared" si="1"/>
        <v/>
      </c>
      <c r="L35" s="62">
        <f t="shared" si="2"/>
        <v>0</v>
      </c>
      <c r="M35" s="38" t="str">
        <f t="shared" si="3"/>
        <v/>
      </c>
      <c r="N35" s="61"/>
      <c r="O35" s="64"/>
      <c r="P35" s="62" t="e">
        <f t="shared" si="4"/>
        <v>#DIV/0!</v>
      </c>
      <c r="Q35" s="38" t="str">
        <f t="shared" si="5"/>
        <v/>
      </c>
      <c r="R35" s="1"/>
    </row>
    <row r="36" spans="2:18" x14ac:dyDescent="0.3">
      <c r="B36" s="1"/>
      <c r="C36" s="57">
        <v>23</v>
      </c>
      <c r="D36" s="58"/>
      <c r="E36" s="59"/>
      <c r="F36" s="59"/>
      <c r="G36" s="60">
        <v>0.1</v>
      </c>
      <c r="H36" s="58">
        <v>1</v>
      </c>
      <c r="I36" s="61"/>
      <c r="J36" s="62">
        <f t="shared" si="0"/>
        <v>0</v>
      </c>
      <c r="K36" s="63" t="str">
        <f t="shared" si="1"/>
        <v/>
      </c>
      <c r="L36" s="62">
        <f t="shared" si="2"/>
        <v>0</v>
      </c>
      <c r="M36" s="38" t="str">
        <f t="shared" si="3"/>
        <v/>
      </c>
      <c r="N36" s="61"/>
      <c r="O36" s="64"/>
      <c r="P36" s="62" t="e">
        <f t="shared" si="4"/>
        <v>#DIV/0!</v>
      </c>
      <c r="Q36" s="38" t="str">
        <f t="shared" si="5"/>
        <v/>
      </c>
      <c r="R36" s="1"/>
    </row>
    <row r="37" spans="2:18" x14ac:dyDescent="0.3">
      <c r="B37" s="1"/>
      <c r="C37" s="57">
        <v>24</v>
      </c>
      <c r="D37" s="58"/>
      <c r="E37" s="59"/>
      <c r="F37" s="59"/>
      <c r="G37" s="60">
        <v>0.1</v>
      </c>
      <c r="H37" s="58">
        <v>1</v>
      </c>
      <c r="I37" s="61"/>
      <c r="J37" s="62">
        <f t="shared" si="0"/>
        <v>0</v>
      </c>
      <c r="K37" s="63" t="str">
        <f t="shared" si="1"/>
        <v/>
      </c>
      <c r="L37" s="62">
        <f t="shared" si="2"/>
        <v>0</v>
      </c>
      <c r="M37" s="38" t="str">
        <f t="shared" si="3"/>
        <v/>
      </c>
      <c r="N37" s="61"/>
      <c r="O37" s="64"/>
      <c r="P37" s="62" t="e">
        <f t="shared" si="4"/>
        <v>#DIV/0!</v>
      </c>
      <c r="Q37" s="38" t="str">
        <f t="shared" si="5"/>
        <v/>
      </c>
      <c r="R37" s="1"/>
    </row>
    <row r="38" spans="2:18" x14ac:dyDescent="0.3">
      <c r="B38" s="1"/>
      <c r="C38" s="57">
        <v>25</v>
      </c>
      <c r="D38" s="58"/>
      <c r="E38" s="59"/>
      <c r="F38" s="59"/>
      <c r="G38" s="60">
        <v>0.1</v>
      </c>
      <c r="H38" s="58">
        <v>1</v>
      </c>
      <c r="I38" s="61"/>
      <c r="J38" s="62">
        <f t="shared" si="0"/>
        <v>0</v>
      </c>
      <c r="K38" s="63" t="str">
        <f t="shared" si="1"/>
        <v/>
      </c>
      <c r="L38" s="62">
        <f t="shared" si="2"/>
        <v>0</v>
      </c>
      <c r="M38" s="38" t="str">
        <f t="shared" si="3"/>
        <v/>
      </c>
      <c r="N38" s="61"/>
      <c r="O38" s="64"/>
      <c r="P38" s="62" t="e">
        <f t="shared" si="4"/>
        <v>#DIV/0!</v>
      </c>
      <c r="Q38" s="38" t="str">
        <f t="shared" si="5"/>
        <v/>
      </c>
      <c r="R38" s="1"/>
    </row>
    <row r="39" spans="2:18" x14ac:dyDescent="0.3">
      <c r="B39" s="1"/>
      <c r="C39" s="57">
        <v>26</v>
      </c>
      <c r="D39" s="58"/>
      <c r="E39" s="59"/>
      <c r="F39" s="59"/>
      <c r="G39" s="60">
        <v>0.1</v>
      </c>
      <c r="H39" s="58">
        <v>1</v>
      </c>
      <c r="I39" s="61"/>
      <c r="J39" s="62">
        <f t="shared" si="0"/>
        <v>0</v>
      </c>
      <c r="K39" s="63" t="str">
        <f t="shared" si="1"/>
        <v/>
      </c>
      <c r="L39" s="62">
        <f t="shared" si="2"/>
        <v>0</v>
      </c>
      <c r="M39" s="38" t="str">
        <f t="shared" si="3"/>
        <v/>
      </c>
      <c r="N39" s="61"/>
      <c r="O39" s="64"/>
      <c r="P39" s="62" t="e">
        <f t="shared" si="4"/>
        <v>#DIV/0!</v>
      </c>
      <c r="Q39" s="38" t="str">
        <f t="shared" si="5"/>
        <v/>
      </c>
      <c r="R39" s="1"/>
    </row>
    <row r="40" spans="2:18" x14ac:dyDescent="0.3">
      <c r="B40" s="1"/>
      <c r="C40" s="57">
        <v>27</v>
      </c>
      <c r="D40" s="58"/>
      <c r="E40" s="59"/>
      <c r="F40" s="59"/>
      <c r="G40" s="60">
        <v>0.1</v>
      </c>
      <c r="H40" s="58">
        <v>1</v>
      </c>
      <c r="I40" s="61"/>
      <c r="J40" s="62">
        <f t="shared" si="0"/>
        <v>0</v>
      </c>
      <c r="K40" s="63" t="str">
        <f t="shared" si="1"/>
        <v/>
      </c>
      <c r="L40" s="62">
        <f t="shared" si="2"/>
        <v>0</v>
      </c>
      <c r="M40" s="38" t="str">
        <f t="shared" si="3"/>
        <v/>
      </c>
      <c r="N40" s="61"/>
      <c r="O40" s="64"/>
      <c r="P40" s="62" t="e">
        <f t="shared" si="4"/>
        <v>#DIV/0!</v>
      </c>
      <c r="Q40" s="38" t="str">
        <f t="shared" si="5"/>
        <v/>
      </c>
      <c r="R40" s="1"/>
    </row>
    <row r="41" spans="2:18" x14ac:dyDescent="0.3">
      <c r="B41" s="1"/>
      <c r="C41" s="57">
        <v>28</v>
      </c>
      <c r="D41" s="58"/>
      <c r="E41" s="59"/>
      <c r="F41" s="59"/>
      <c r="G41" s="60">
        <v>0.1</v>
      </c>
      <c r="H41" s="58">
        <v>1</v>
      </c>
      <c r="I41" s="61"/>
      <c r="J41" s="62">
        <f t="shared" si="0"/>
        <v>0</v>
      </c>
      <c r="K41" s="63" t="str">
        <f t="shared" si="1"/>
        <v/>
      </c>
      <c r="L41" s="62">
        <f t="shared" si="2"/>
        <v>0</v>
      </c>
      <c r="M41" s="38" t="str">
        <f t="shared" si="3"/>
        <v/>
      </c>
      <c r="N41" s="61"/>
      <c r="O41" s="64"/>
      <c r="P41" s="62" t="e">
        <f t="shared" si="4"/>
        <v>#DIV/0!</v>
      </c>
      <c r="Q41" s="38" t="str">
        <f t="shared" si="5"/>
        <v/>
      </c>
      <c r="R41" s="1"/>
    </row>
    <row r="42" spans="2:18" x14ac:dyDescent="0.3">
      <c r="B42" s="1"/>
      <c r="C42" s="57">
        <v>29</v>
      </c>
      <c r="D42" s="58"/>
      <c r="E42" s="59"/>
      <c r="F42" s="59"/>
      <c r="G42" s="60">
        <v>0.1</v>
      </c>
      <c r="H42" s="58">
        <v>1</v>
      </c>
      <c r="I42" s="61"/>
      <c r="J42" s="62">
        <f t="shared" si="0"/>
        <v>0</v>
      </c>
      <c r="K42" s="63" t="str">
        <f t="shared" si="1"/>
        <v/>
      </c>
      <c r="L42" s="62">
        <f t="shared" si="2"/>
        <v>0</v>
      </c>
      <c r="M42" s="38" t="str">
        <f t="shared" si="3"/>
        <v/>
      </c>
      <c r="N42" s="61"/>
      <c r="O42" s="64"/>
      <c r="P42" s="62" t="e">
        <f t="shared" si="4"/>
        <v>#DIV/0!</v>
      </c>
      <c r="Q42" s="38" t="str">
        <f t="shared" si="5"/>
        <v/>
      </c>
      <c r="R42" s="1"/>
    </row>
    <row r="43" spans="2:18" x14ac:dyDescent="0.3">
      <c r="B43" s="1"/>
      <c r="C43" s="57">
        <v>30</v>
      </c>
      <c r="D43" s="58"/>
      <c r="E43" s="59"/>
      <c r="F43" s="59"/>
      <c r="G43" s="60">
        <v>0.1</v>
      </c>
      <c r="H43" s="58">
        <v>1</v>
      </c>
      <c r="I43" s="61"/>
      <c r="J43" s="62">
        <f t="shared" si="0"/>
        <v>0</v>
      </c>
      <c r="K43" s="63" t="str">
        <f t="shared" si="1"/>
        <v/>
      </c>
      <c r="L43" s="62">
        <f t="shared" si="2"/>
        <v>0</v>
      </c>
      <c r="M43" s="38" t="str">
        <f t="shared" si="3"/>
        <v/>
      </c>
      <c r="N43" s="61"/>
      <c r="O43" s="64"/>
      <c r="P43" s="62" t="e">
        <f t="shared" si="4"/>
        <v>#DIV/0!</v>
      </c>
      <c r="Q43" s="38" t="str">
        <f t="shared" si="5"/>
        <v/>
      </c>
      <c r="R43" s="1"/>
    </row>
    <row r="44" spans="2:18" x14ac:dyDescent="0.3">
      <c r="B44" s="1"/>
      <c r="C44" s="57">
        <v>31</v>
      </c>
      <c r="D44" s="58"/>
      <c r="E44" s="59"/>
      <c r="F44" s="59"/>
      <c r="G44" s="60">
        <v>0.1</v>
      </c>
      <c r="H44" s="58">
        <v>1</v>
      </c>
      <c r="I44" s="61"/>
      <c r="J44" s="62">
        <f t="shared" si="0"/>
        <v>0</v>
      </c>
      <c r="K44" s="63" t="str">
        <f t="shared" si="1"/>
        <v/>
      </c>
      <c r="L44" s="62">
        <f t="shared" si="2"/>
        <v>0</v>
      </c>
      <c r="M44" s="38" t="str">
        <f t="shared" si="3"/>
        <v/>
      </c>
      <c r="N44" s="61"/>
      <c r="O44" s="64"/>
      <c r="P44" s="62" t="e">
        <f t="shared" si="4"/>
        <v>#DIV/0!</v>
      </c>
      <c r="Q44" s="38" t="str">
        <f>IF(ISERROR(Concentration_gg),"",Concentration_gg)</f>
        <v/>
      </c>
      <c r="R44" s="1"/>
    </row>
    <row r="45" spans="2:18" x14ac:dyDescent="0.3">
      <c r="B45" s="1"/>
      <c r="C45" s="57">
        <v>32</v>
      </c>
      <c r="D45" s="58"/>
      <c r="E45" s="59"/>
      <c r="F45" s="59"/>
      <c r="G45" s="60">
        <v>0.1</v>
      </c>
      <c r="H45" s="58">
        <v>1</v>
      </c>
      <c r="I45" s="61"/>
      <c r="J45" s="62">
        <f t="shared" si="0"/>
        <v>0</v>
      </c>
      <c r="K45" s="63" t="str">
        <f t="shared" si="1"/>
        <v/>
      </c>
      <c r="L45" s="62">
        <f t="shared" si="2"/>
        <v>0</v>
      </c>
      <c r="M45" s="38" t="str">
        <f t="shared" si="3"/>
        <v/>
      </c>
      <c r="N45" s="61"/>
      <c r="O45" s="64"/>
      <c r="P45" s="62" t="e">
        <f t="shared" si="4"/>
        <v>#DIV/0!</v>
      </c>
      <c r="Q45" s="38" t="str">
        <f t="shared" si="5"/>
        <v/>
      </c>
      <c r="R45" s="1"/>
    </row>
    <row r="46" spans="2:18" x14ac:dyDescent="0.3">
      <c r="B46" s="1"/>
      <c r="C46" s="57">
        <v>33</v>
      </c>
      <c r="D46" s="58"/>
      <c r="E46" s="59"/>
      <c r="F46" s="59"/>
      <c r="G46" s="60">
        <v>0.1</v>
      </c>
      <c r="H46" s="58">
        <v>1</v>
      </c>
      <c r="I46" s="61"/>
      <c r="J46" s="62">
        <f t="shared" si="0"/>
        <v>0</v>
      </c>
      <c r="K46" s="63" t="str">
        <f t="shared" si="1"/>
        <v/>
      </c>
      <c r="L46" s="62">
        <f t="shared" si="2"/>
        <v>0</v>
      </c>
      <c r="M46" s="38" t="str">
        <f t="shared" si="3"/>
        <v/>
      </c>
      <c r="N46" s="61"/>
      <c r="O46" s="64"/>
      <c r="P46" s="62" t="e">
        <f t="shared" si="4"/>
        <v>#DIV/0!</v>
      </c>
      <c r="Q46" s="38" t="str">
        <f t="shared" si="5"/>
        <v/>
      </c>
      <c r="R46" s="1"/>
    </row>
    <row r="47" spans="2:18" x14ac:dyDescent="0.3">
      <c r="B47" s="1"/>
      <c r="C47" s="57">
        <v>34</v>
      </c>
      <c r="D47" s="58"/>
      <c r="E47" s="59"/>
      <c r="F47" s="59"/>
      <c r="G47" s="60">
        <v>0.1</v>
      </c>
      <c r="H47" s="58">
        <v>1</v>
      </c>
      <c r="I47" s="61"/>
      <c r="J47" s="62">
        <f t="shared" si="0"/>
        <v>0</v>
      </c>
      <c r="K47" s="63" t="str">
        <f t="shared" si="1"/>
        <v/>
      </c>
      <c r="L47" s="62">
        <f t="shared" si="2"/>
        <v>0</v>
      </c>
      <c r="M47" s="38" t="str">
        <f t="shared" si="3"/>
        <v/>
      </c>
      <c r="N47" s="61"/>
      <c r="O47" s="64"/>
      <c r="P47" s="62" t="e">
        <f t="shared" si="4"/>
        <v>#DIV/0!</v>
      </c>
      <c r="Q47" s="38" t="str">
        <f t="shared" ref="Q47:Q53" si="6">IF(ISERROR(Concentration_gg),"",Concentration_gg)</f>
        <v/>
      </c>
      <c r="R47" s="1"/>
    </row>
    <row r="48" spans="2:18" x14ac:dyDescent="0.3">
      <c r="B48" s="1"/>
      <c r="C48" s="57">
        <v>35</v>
      </c>
      <c r="D48" s="58"/>
      <c r="E48" s="59"/>
      <c r="F48" s="59"/>
      <c r="G48" s="60">
        <v>0.1</v>
      </c>
      <c r="H48" s="58">
        <v>1</v>
      </c>
      <c r="I48" s="61"/>
      <c r="J48" s="62">
        <f t="shared" si="0"/>
        <v>0</v>
      </c>
      <c r="K48" s="63" t="str">
        <f t="shared" si="1"/>
        <v/>
      </c>
      <c r="L48" s="62">
        <f t="shared" si="2"/>
        <v>0</v>
      </c>
      <c r="M48" s="38" t="str">
        <f t="shared" si="3"/>
        <v/>
      </c>
      <c r="N48" s="61"/>
      <c r="O48" s="64"/>
      <c r="P48" s="62" t="e">
        <f t="shared" si="4"/>
        <v>#DIV/0!</v>
      </c>
      <c r="Q48" s="38" t="str">
        <f t="shared" si="6"/>
        <v/>
      </c>
      <c r="R48" s="1"/>
    </row>
    <row r="49" spans="2:18" x14ac:dyDescent="0.3">
      <c r="B49" s="1"/>
      <c r="C49" s="57">
        <v>36</v>
      </c>
      <c r="D49" s="58"/>
      <c r="E49" s="59"/>
      <c r="F49" s="59"/>
      <c r="G49" s="60">
        <v>0.1</v>
      </c>
      <c r="H49" s="58">
        <v>1</v>
      </c>
      <c r="I49" s="61"/>
      <c r="J49" s="62">
        <f t="shared" si="0"/>
        <v>0</v>
      </c>
      <c r="K49" s="63" t="str">
        <f t="shared" si="1"/>
        <v/>
      </c>
      <c r="L49" s="62">
        <f t="shared" si="2"/>
        <v>0</v>
      </c>
      <c r="M49" s="38" t="str">
        <f t="shared" si="3"/>
        <v/>
      </c>
      <c r="N49" s="61"/>
      <c r="O49" s="64"/>
      <c r="P49" s="62" t="e">
        <f t="shared" si="4"/>
        <v>#DIV/0!</v>
      </c>
      <c r="Q49" s="38" t="str">
        <f t="shared" si="6"/>
        <v/>
      </c>
      <c r="R49" s="1"/>
    </row>
    <row r="50" spans="2:18" x14ac:dyDescent="0.3">
      <c r="B50" s="1"/>
      <c r="C50" s="57">
        <v>37</v>
      </c>
      <c r="D50" s="58"/>
      <c r="E50" s="59"/>
      <c r="F50" s="59"/>
      <c r="G50" s="60">
        <v>0.1</v>
      </c>
      <c r="H50" s="58">
        <v>1</v>
      </c>
      <c r="I50" s="61"/>
      <c r="J50" s="62">
        <f t="shared" si="0"/>
        <v>0</v>
      </c>
      <c r="K50" s="63" t="str">
        <f t="shared" si="1"/>
        <v/>
      </c>
      <c r="L50" s="62">
        <f t="shared" si="2"/>
        <v>0</v>
      </c>
      <c r="M50" s="38" t="str">
        <f t="shared" si="3"/>
        <v/>
      </c>
      <c r="N50" s="61"/>
      <c r="O50" s="64"/>
      <c r="P50" s="62" t="e">
        <f t="shared" si="4"/>
        <v>#DIV/0!</v>
      </c>
      <c r="Q50" s="38" t="str">
        <f t="shared" si="6"/>
        <v/>
      </c>
      <c r="R50" s="1"/>
    </row>
    <row r="51" spans="2:18" x14ac:dyDescent="0.3">
      <c r="B51" s="1"/>
      <c r="C51" s="57">
        <v>38</v>
      </c>
      <c r="D51" s="58"/>
      <c r="E51" s="59"/>
      <c r="F51" s="59"/>
      <c r="G51" s="60">
        <v>0.1</v>
      </c>
      <c r="H51" s="58">
        <v>1</v>
      </c>
      <c r="I51" s="61"/>
      <c r="J51" s="62">
        <f t="shared" si="0"/>
        <v>0</v>
      </c>
      <c r="K51" s="63" t="str">
        <f t="shared" si="1"/>
        <v/>
      </c>
      <c r="L51" s="62">
        <f t="shared" si="2"/>
        <v>0</v>
      </c>
      <c r="M51" s="38" t="str">
        <f t="shared" si="3"/>
        <v/>
      </c>
      <c r="N51" s="61"/>
      <c r="O51" s="64"/>
      <c r="P51" s="62" t="e">
        <f t="shared" si="4"/>
        <v>#DIV/0!</v>
      </c>
      <c r="Q51" s="38" t="str">
        <f t="shared" si="6"/>
        <v/>
      </c>
      <c r="R51" s="1"/>
    </row>
    <row r="52" spans="2:18" x14ac:dyDescent="0.3">
      <c r="B52" s="1"/>
      <c r="C52" s="57">
        <v>39</v>
      </c>
      <c r="D52" s="58"/>
      <c r="E52" s="59"/>
      <c r="F52" s="59"/>
      <c r="G52" s="60">
        <v>0.1</v>
      </c>
      <c r="H52" s="58">
        <v>1</v>
      </c>
      <c r="I52" s="61"/>
      <c r="J52" s="62">
        <f t="shared" si="0"/>
        <v>0</v>
      </c>
      <c r="K52" s="63" t="str">
        <f t="shared" si="1"/>
        <v/>
      </c>
      <c r="L52" s="62">
        <f t="shared" si="2"/>
        <v>0</v>
      </c>
      <c r="M52" s="38" t="str">
        <f t="shared" si="3"/>
        <v/>
      </c>
      <c r="N52" s="61"/>
      <c r="O52" s="64"/>
      <c r="P52" s="62" t="e">
        <f t="shared" si="4"/>
        <v>#DIV/0!</v>
      </c>
      <c r="Q52" s="38" t="str">
        <f t="shared" si="6"/>
        <v/>
      </c>
      <c r="R52" s="1"/>
    </row>
    <row r="53" spans="2:18" x14ac:dyDescent="0.3">
      <c r="B53" s="1"/>
      <c r="C53" s="65">
        <v>40</v>
      </c>
      <c r="D53" s="66"/>
      <c r="E53" s="52"/>
      <c r="F53" s="52"/>
      <c r="G53" s="67">
        <v>0.1</v>
      </c>
      <c r="H53" s="66">
        <v>1</v>
      </c>
      <c r="I53" s="61"/>
      <c r="J53" s="62">
        <f t="shared" si="0"/>
        <v>0</v>
      </c>
      <c r="K53" s="68" t="str">
        <f t="shared" si="1"/>
        <v/>
      </c>
      <c r="L53" s="62">
        <f t="shared" si="2"/>
        <v>0</v>
      </c>
      <c r="M53" s="69" t="str">
        <f t="shared" si="3"/>
        <v/>
      </c>
      <c r="N53" s="61"/>
      <c r="O53" s="70"/>
      <c r="P53" s="71" t="e">
        <f t="shared" si="4"/>
        <v>#DIV/0!</v>
      </c>
      <c r="Q53" s="69" t="str">
        <f t="shared" si="6"/>
        <v/>
      </c>
      <c r="R53" s="1"/>
    </row>
    <row r="54" spans="2:18" x14ac:dyDescent="0.3">
      <c r="B54" s="1"/>
      <c r="C54" s="72"/>
      <c r="D54" s="72"/>
      <c r="E54" s="73"/>
      <c r="F54" s="73"/>
      <c r="G54" s="73"/>
      <c r="H54" s="73"/>
      <c r="I54" s="15"/>
      <c r="J54" s="15"/>
      <c r="K54" s="51"/>
      <c r="L54" s="51"/>
      <c r="M54" s="51"/>
      <c r="N54" s="15"/>
      <c r="O54" s="73"/>
      <c r="P54" s="15"/>
      <c r="Q54" s="51"/>
      <c r="R54" s="1"/>
    </row>
    <row r="55" spans="2:18" x14ac:dyDescent="0.3">
      <c r="B55" s="1"/>
      <c r="C55" s="72"/>
      <c r="D55" s="72"/>
      <c r="E55" s="73"/>
      <c r="F55" s="73"/>
      <c r="G55" s="73"/>
      <c r="H55" s="73"/>
      <c r="I55" s="15"/>
      <c r="J55" s="15"/>
      <c r="K55" s="51"/>
      <c r="L55" s="51"/>
      <c r="M55" s="51"/>
      <c r="N55" s="15"/>
      <c r="O55" s="73"/>
      <c r="P55" s="15"/>
      <c r="Q55" s="51"/>
      <c r="R55" s="1"/>
    </row>
    <row r="56" spans="2:18" ht="61.5" customHeight="1" x14ac:dyDescent="0.3">
      <c r="B56" s="1"/>
      <c r="C56" s="80" t="s">
        <v>33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1"/>
    </row>
    <row r="57" spans="2:18" ht="400.15" customHeight="1" x14ac:dyDescent="0.3"/>
  </sheetData>
  <sheetProtection algorithmName="SHA-512" hashValue="NRfgUveFFwszKEqoZNKdF3EQ/es6WHQMv6v6lQDNcv0p039WGnX3xsQU+onohMXhmpYxf7RJA/ktdlwzGUBPFw==" saltValue="AKA6y3TxykYd9QEhK1bDVw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5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77D6B-5FF2-441C-A4F1-0024F6ADADD4}">
  <ds:schemaRefs>
    <ds:schemaRef ds:uri="http://schemas.microsoft.com/office/2006/metadata/properties"/>
    <ds:schemaRef ds:uri="http://schemas.microsoft.com/office/infopath/2007/PartnerControls"/>
    <ds:schemaRef ds:uri="22f082d9-d13f-4c2b-bb85-d162602de9d8"/>
  </ds:schemaRefs>
</ds:datastoreItem>
</file>

<file path=customXml/itemProps2.xml><?xml version="1.0" encoding="utf-8"?>
<ds:datastoreItem xmlns:ds="http://schemas.openxmlformats.org/officeDocument/2006/customXml" ds:itemID="{403B1271-BED0-4D0F-892B-A6A278436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4C755-A4F6-452E-863E-64B18B763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Ruth Ivory</cp:lastModifiedBy>
  <cp:revision/>
  <dcterms:created xsi:type="dcterms:W3CDTF">2004-10-05T18:50:23Z</dcterms:created>
  <dcterms:modified xsi:type="dcterms:W3CDTF">2024-08-21T08:40:56Z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