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AMYLSD\"/>
    </mc:Choice>
  </mc:AlternateContent>
  <xr:revisionPtr revIDLastSave="0" documentId="13_ncr:1_{3402CDEA-2BFC-46FE-A278-BD698366E549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xr2:uid="{00000000-000D-0000-FFFF-FFFF00000000}"/>
  </bookViews>
  <sheets>
    <sheet name="Instructions" sheetId="6" r:id="rId1"/>
    <sheet name="MegaCalc" sheetId="1" r:id="rId2"/>
  </sheets>
  <definedNames>
    <definedName name="Absorbance_A">MegaCalc!$G$9:$G$48</definedName>
    <definedName name="Absorbance_B">MegaCalc!$H$9:$H$48</definedName>
    <definedName name="Analyte_Units_g">MegaCalc!$S$8:$S$48</definedName>
    <definedName name="Analyte_Units_L">MegaCalc!$O$8:$O$48</definedName>
    <definedName name="Average_absorbance">MegaCalc!$I$9:$I$48</definedName>
    <definedName name="Contact_us">Instructions!$D$35</definedName>
    <definedName name="Dilution_fold">MegaCalc!$N$8:$N$48</definedName>
    <definedName name="Extract_volume_mL">MegaCalc!$R$8:$R$48</definedName>
    <definedName name="Incubation_time_min">MegaCalc!$M$8:$M$48</definedName>
    <definedName name="Instructions">Instructions!$A$2</definedName>
    <definedName name="_xlnm.Print_Area" localSheetId="0">Instructions!$B$2:$P$37</definedName>
    <definedName name="_xlnm.Print_Area" localSheetId="1">MegaCalc!$B$2:$S$48</definedName>
    <definedName name="_xlnm.Print_Titles" localSheetId="1">MegaCalc!$6:$7</definedName>
    <definedName name="Replicate_1">MegaCalc!#REF!</definedName>
    <definedName name="Replicate_2">MegaCalc!#REF!</definedName>
    <definedName name="Replicate_average">MegaCalc!#REF!</definedName>
    <definedName name="Sample_volume_mL">MegaCalc!$K$8:$K$48</definedName>
    <definedName name="Sample_weight_g">MegaCalc!$Q$8:$Q$48</definedName>
    <definedName name="Total_volume_assay_mL">MegaCalc!$L$8:$L$48</definedName>
    <definedName name="use_mega_calculator">MegaCalc!$A$1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1" l="1"/>
  <c r="I11" i="1"/>
  <c r="O11" i="1" s="1"/>
  <c r="S11" i="1" s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O10" i="1"/>
  <c r="S10" i="1" s="1"/>
  <c r="O12" i="1"/>
  <c r="S12" i="1" s="1"/>
  <c r="O13" i="1"/>
  <c r="S13" i="1" s="1"/>
  <c r="O14" i="1"/>
  <c r="S14" i="1" s="1"/>
  <c r="O15" i="1"/>
  <c r="S15" i="1" s="1"/>
  <c r="O16" i="1"/>
  <c r="S16" i="1" s="1"/>
  <c r="O17" i="1"/>
  <c r="S17" i="1" s="1"/>
  <c r="O18" i="1"/>
  <c r="S18" i="1" s="1"/>
  <c r="O19" i="1"/>
  <c r="S19" i="1" s="1"/>
  <c r="O20" i="1"/>
  <c r="S20" i="1" s="1"/>
  <c r="O21" i="1"/>
  <c r="S21" i="1" s="1"/>
  <c r="O22" i="1"/>
  <c r="S22" i="1" s="1"/>
  <c r="O23" i="1"/>
  <c r="S23" i="1" s="1"/>
  <c r="O24" i="1"/>
  <c r="S24" i="1" s="1"/>
  <c r="O25" i="1"/>
  <c r="S25" i="1" s="1"/>
  <c r="O26" i="1"/>
  <c r="S26" i="1" s="1"/>
  <c r="O27" i="1"/>
  <c r="S27" i="1" s="1"/>
  <c r="O28" i="1"/>
  <c r="S28" i="1" s="1"/>
  <c r="O29" i="1"/>
  <c r="S29" i="1" s="1"/>
  <c r="O30" i="1"/>
  <c r="S30" i="1" s="1"/>
  <c r="O31" i="1"/>
  <c r="S31" i="1" s="1"/>
  <c r="O32" i="1"/>
  <c r="S32" i="1" s="1"/>
  <c r="O33" i="1"/>
  <c r="S33" i="1" s="1"/>
  <c r="O34" i="1"/>
  <c r="S34" i="1" s="1"/>
  <c r="O35" i="1"/>
  <c r="S35" i="1" s="1"/>
  <c r="O36" i="1"/>
  <c r="S36" i="1" s="1"/>
  <c r="O37" i="1"/>
  <c r="S37" i="1" s="1"/>
  <c r="O38" i="1"/>
  <c r="S38" i="1" s="1"/>
  <c r="O39" i="1"/>
  <c r="S39" i="1" s="1"/>
  <c r="O40" i="1"/>
  <c r="S40" i="1" s="1"/>
  <c r="O41" i="1"/>
  <c r="S41" i="1" s="1"/>
  <c r="O42" i="1"/>
  <c r="S42" i="1" s="1"/>
  <c r="O43" i="1"/>
  <c r="S43" i="1" s="1"/>
  <c r="O44" i="1"/>
  <c r="S44" i="1" s="1"/>
  <c r="O45" i="1"/>
  <c r="S45" i="1" s="1"/>
  <c r="O46" i="1"/>
  <c r="S46" i="1" s="1"/>
  <c r="O47" i="1"/>
  <c r="S47" i="1" s="1"/>
  <c r="I9" i="1"/>
  <c r="O9" i="1" s="1"/>
  <c r="J43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P10" i="1"/>
  <c r="T10" i="1"/>
  <c r="P11" i="1"/>
  <c r="T11" i="1"/>
  <c r="P12" i="1"/>
  <c r="T12" i="1"/>
  <c r="P13" i="1"/>
  <c r="T13" i="1"/>
  <c r="P14" i="1"/>
  <c r="T14" i="1"/>
  <c r="P15" i="1"/>
  <c r="T15" i="1"/>
  <c r="P16" i="1"/>
  <c r="T16" i="1"/>
  <c r="P17" i="1"/>
  <c r="T17" i="1"/>
  <c r="P18" i="1"/>
  <c r="T18" i="1"/>
  <c r="P19" i="1"/>
  <c r="T19" i="1"/>
  <c r="P20" i="1"/>
  <c r="T20" i="1"/>
  <c r="P21" i="1"/>
  <c r="T21" i="1"/>
  <c r="P22" i="1"/>
  <c r="T22" i="1"/>
  <c r="P23" i="1"/>
  <c r="T23" i="1"/>
  <c r="P24" i="1"/>
  <c r="T24" i="1"/>
  <c r="P25" i="1"/>
  <c r="T25" i="1"/>
  <c r="P26" i="1"/>
  <c r="T26" i="1"/>
  <c r="P27" i="1"/>
  <c r="T27" i="1"/>
  <c r="P28" i="1"/>
  <c r="T28" i="1"/>
  <c r="P29" i="1"/>
  <c r="T29" i="1"/>
  <c r="P30" i="1"/>
  <c r="T30" i="1"/>
  <c r="P31" i="1"/>
  <c r="T31" i="1"/>
  <c r="P32" i="1"/>
  <c r="T32" i="1"/>
  <c r="P33" i="1"/>
  <c r="T33" i="1"/>
  <c r="P34" i="1"/>
  <c r="T34" i="1"/>
  <c r="P35" i="1"/>
  <c r="T35" i="1"/>
  <c r="P36" i="1"/>
  <c r="T36" i="1"/>
  <c r="P37" i="1"/>
  <c r="T37" i="1"/>
  <c r="P38" i="1"/>
  <c r="T38" i="1"/>
  <c r="P39" i="1"/>
  <c r="T39" i="1"/>
  <c r="P40" i="1"/>
  <c r="T40" i="1"/>
  <c r="P41" i="1"/>
  <c r="T41" i="1"/>
  <c r="P42" i="1"/>
  <c r="T42" i="1"/>
  <c r="P43" i="1"/>
  <c r="T43" i="1"/>
  <c r="J44" i="1"/>
  <c r="P44" i="1"/>
  <c r="T44" i="1"/>
  <c r="J45" i="1"/>
  <c r="P45" i="1"/>
  <c r="T45" i="1"/>
  <c r="J46" i="1"/>
  <c r="P46" i="1"/>
  <c r="T46" i="1"/>
  <c r="J47" i="1"/>
  <c r="P47" i="1"/>
  <c r="T47" i="1"/>
  <c r="J9" i="1"/>
  <c r="O48" i="1"/>
  <c r="S48" i="1" s="1"/>
  <c r="J48" i="1"/>
  <c r="T48" i="1"/>
  <c r="P48" i="1"/>
  <c r="S9" i="1" l="1"/>
  <c r="T9" i="1" s="1"/>
  <c r="P9" i="1"/>
</calcChain>
</file>

<file path=xl/sharedStrings.xml><?xml version="1.0" encoding="utf-8"?>
<sst xmlns="http://schemas.openxmlformats.org/spreadsheetml/2006/main" count="59" uniqueCount="38">
  <si>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</si>
  <si>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</si>
  <si>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</si>
  <si>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</si>
  <si>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</si>
  <si>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</si>
  <si>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</si>
  <si>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</si>
  <si>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</si>
  <si>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</si>
  <si>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</si>
  <si>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</si>
  <si>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</si>
  <si>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</si>
  <si>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</si>
  <si>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</si>
  <si>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Extract volume (mL)</t>
  </si>
  <si>
    <t>Dilution 
(-fold)</t>
  </si>
  <si>
    <t>Sample volume (mL)</t>
  </si>
  <si>
    <t>Sample weight 
(grams)</t>
  </si>
  <si>
    <t>Average</t>
  </si>
  <si>
    <t>Incubation time (min)</t>
  </si>
  <si>
    <t>Results</t>
  </si>
  <si>
    <t>Replicate 1</t>
  </si>
  <si>
    <t>Replicate 2</t>
  </si>
  <si>
    <t/>
  </si>
  <si>
    <t>Alpha-Amylase (Units/L)</t>
  </si>
  <si>
    <t>Sample absorbance values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</si>
  <si>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from raw absorbance data. </t>
    </r>
  </si>
  <si>
    <t>Total  assay volume (mL)</t>
  </si>
  <si>
    <r>
      <rPr>
        <b/>
        <sz val="10"/>
        <rFont val="Calibri"/>
        <family val="2"/>
      </rPr>
      <t>α</t>
    </r>
    <r>
      <rPr>
        <b/>
        <sz val="10"/>
        <rFont val="Gill Sans MT"/>
        <family val="2"/>
      </rPr>
      <t>-Amylase SD Units/g</t>
    </r>
  </si>
  <si>
    <t>∆Abs
(sample - blank)</t>
  </si>
  <si>
    <t>(Units/g)</t>
  </si>
  <si>
    <t>α-Amylase (Units/mL)</t>
  </si>
  <si>
    <t>Blank absorbance values</t>
  </si>
  <si>
    <t>Megazyme Knowledge Base</t>
  </si>
  <si>
    <t>Customer Support</t>
  </si>
  <si>
    <t>K-AMYLSD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</si>
</sst>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24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  <font>
      <b/>
      <sz val="10"/>
      <color indexed="63"/>
      <name val="Gill Sans MT"/>
      <family val="2"/>
    </font>
    <font>
      <sz val="10"/>
      <color indexed="63"/>
      <name val="Gill Sans MT"/>
      <family val="2"/>
    </font>
    <font>
      <b/>
      <sz val="9"/>
      <color indexed="63"/>
      <name val="Gill Sans MT"/>
      <family val="2"/>
    </font>
    <font>
      <sz val="9"/>
      <name val="Gill Sans MT"/>
      <family val="2"/>
    </font>
    <font>
      <sz val="9"/>
      <name val="Arial"/>
      <family val="2"/>
    </font>
    <font>
      <b/>
      <sz val="9"/>
      <name val="Gill Sans MT"/>
      <family val="2"/>
    </font>
    <font>
      <sz val="9"/>
      <color indexed="63"/>
      <name val="Gill Sans MT"/>
      <family val="2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2" borderId="0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2" fillId="2" borderId="0" xfId="0" quotePrefix="1" applyFont="1" applyFill="1" applyBorder="1" applyAlignment="1" applyProtection="1">
      <alignment horizontal="center" vertical="top" wrapText="1"/>
    </xf>
    <xf numFmtId="164" fontId="1" fillId="2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2" borderId="0" xfId="0" applyFont="1" applyFill="1" applyBorder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7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Alignment="1" applyProtection="1">
      <alignment wrapText="1"/>
    </xf>
    <xf numFmtId="0" fontId="7" fillId="2" borderId="0" xfId="0" applyFont="1" applyFill="1" applyAlignment="1" applyProtection="1"/>
    <xf numFmtId="0" fontId="12" fillId="0" borderId="0" xfId="0" applyFont="1" applyAlignment="1" applyProtection="1"/>
    <xf numFmtId="0" fontId="7" fillId="2" borderId="0" xfId="0" applyFont="1" applyFill="1" applyProtection="1"/>
    <xf numFmtId="0" fontId="3" fillId="2" borderId="0" xfId="1" applyFill="1" applyAlignment="1" applyProtection="1">
      <alignment horizontal="right" vertical="top" wrapText="1"/>
    </xf>
    <xf numFmtId="0" fontId="10" fillId="2" borderId="0" xfId="0" applyFont="1" applyFill="1" applyProtection="1"/>
    <xf numFmtId="0" fontId="2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left"/>
    </xf>
    <xf numFmtId="0" fontId="12" fillId="2" borderId="0" xfId="0" applyFont="1" applyFill="1" applyProtection="1"/>
    <xf numFmtId="0" fontId="9" fillId="2" borderId="0" xfId="0" applyFont="1" applyFill="1" applyAlignment="1" applyProtection="1">
      <alignment wrapText="1"/>
    </xf>
    <xf numFmtId="0" fontId="13" fillId="2" borderId="0" xfId="1" applyFont="1" applyFill="1" applyAlignment="1" applyProtection="1"/>
    <xf numFmtId="0" fontId="7" fillId="2" borderId="0" xfId="1" applyFont="1" applyFill="1" applyAlignment="1" applyProtection="1">
      <alignment wrapText="1"/>
    </xf>
    <xf numFmtId="0" fontId="12" fillId="2" borderId="0" xfId="0" applyFont="1" applyFill="1" applyAlignment="1" applyProtection="1"/>
    <xf numFmtId="0" fontId="2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5" borderId="1" xfId="0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0" fontId="1" fillId="0" borderId="0" xfId="0" applyFont="1" applyFill="1" applyProtection="1"/>
    <xf numFmtId="0" fontId="1" fillId="2" borderId="4" xfId="0" applyFont="1" applyFill="1" applyBorder="1" applyProtection="1"/>
    <xf numFmtId="0" fontId="15" fillId="2" borderId="0" xfId="0" applyFont="1" applyFill="1" applyBorder="1" applyAlignment="1" applyProtection="1">
      <alignment horizontal="left"/>
    </xf>
    <xf numFmtId="166" fontId="17" fillId="5" borderId="1" xfId="0" applyNumberFormat="1" applyFont="1" applyFill="1" applyBorder="1" applyProtection="1">
      <protection locked="0"/>
    </xf>
    <xf numFmtId="0" fontId="18" fillId="2" borderId="0" xfId="0" applyFont="1" applyFill="1" applyBorder="1" applyProtection="1"/>
    <xf numFmtId="164" fontId="19" fillId="5" borderId="5" xfId="0" applyNumberFormat="1" applyFont="1" applyFill="1" applyBorder="1" applyAlignment="1" applyProtection="1">
      <alignment horizontal="left"/>
    </xf>
    <xf numFmtId="0" fontId="20" fillId="5" borderId="6" xfId="0" applyFont="1" applyFill="1" applyBorder="1" applyAlignment="1" applyProtection="1">
      <alignment horizontal="left"/>
    </xf>
    <xf numFmtId="0" fontId="20" fillId="5" borderId="7" xfId="0" applyFont="1" applyFill="1" applyBorder="1" applyAlignment="1" applyProtection="1">
      <alignment horizontal="left"/>
    </xf>
    <xf numFmtId="0" fontId="19" fillId="2" borderId="0" xfId="0" applyFont="1" applyFill="1" applyBorder="1" applyProtection="1"/>
    <xf numFmtId="0" fontId="19" fillId="2" borderId="0" xfId="0" applyFont="1" applyFill="1" applyProtection="1"/>
    <xf numFmtId="2" fontId="19" fillId="2" borderId="0" xfId="0" applyNumberFormat="1" applyFont="1" applyFill="1" applyBorder="1" applyProtection="1"/>
    <xf numFmtId="0" fontId="19" fillId="0" borderId="0" xfId="0" applyFont="1" applyFill="1" applyProtection="1"/>
    <xf numFmtId="0" fontId="21" fillId="2" borderId="8" xfId="0" applyFont="1" applyFill="1" applyBorder="1" applyAlignment="1" applyProtection="1">
      <alignment horizontal="left" vertical="top" wrapText="1"/>
    </xf>
    <xf numFmtId="0" fontId="21" fillId="2" borderId="1" xfId="0" applyFont="1" applyFill="1" applyBorder="1" applyAlignment="1" applyProtection="1">
      <alignment horizontal="center" vertical="top" wrapText="1"/>
    </xf>
    <xf numFmtId="2" fontId="19" fillId="2" borderId="1" xfId="0" applyNumberFormat="1" applyFont="1" applyFill="1" applyBorder="1" applyProtection="1"/>
    <xf numFmtId="164" fontId="19" fillId="5" borderId="1" xfId="0" applyNumberFormat="1" applyFont="1" applyFill="1" applyBorder="1" applyProtection="1"/>
    <xf numFmtId="0" fontId="21" fillId="2" borderId="1" xfId="0" applyFont="1" applyFill="1" applyBorder="1" applyAlignment="1" applyProtection="1">
      <alignment horizontal="left" vertical="top" wrapText="1"/>
    </xf>
    <xf numFmtId="0" fontId="21" fillId="2" borderId="2" xfId="0" applyFont="1" applyFill="1" applyBorder="1" applyAlignment="1" applyProtection="1">
      <alignment horizontal="center" vertical="top" wrapText="1"/>
    </xf>
    <xf numFmtId="0" fontId="19" fillId="5" borderId="1" xfId="0" applyFont="1" applyFill="1" applyBorder="1" applyProtection="1"/>
    <xf numFmtId="166" fontId="22" fillId="5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center" vertical="top" wrapText="1"/>
    </xf>
    <xf numFmtId="166" fontId="1" fillId="3" borderId="0" xfId="0" applyNumberFormat="1" applyFont="1" applyFill="1" applyBorder="1"/>
    <xf numFmtId="166" fontId="1" fillId="2" borderId="0" xfId="0" applyNumberFormat="1" applyFont="1" applyFill="1" applyBorder="1" applyProtection="1"/>
    <xf numFmtId="166" fontId="2" fillId="2" borderId="8" xfId="0" applyNumberFormat="1" applyFont="1" applyFill="1" applyBorder="1" applyAlignment="1" applyProtection="1">
      <alignment horizontal="left" vertical="top" wrapText="1"/>
    </xf>
    <xf numFmtId="166" fontId="2" fillId="2" borderId="2" xfId="0" applyNumberFormat="1" applyFont="1" applyFill="1" applyBorder="1" applyAlignment="1">
      <alignment horizontal="center" vertical="top" wrapText="1"/>
    </xf>
    <xf numFmtId="166" fontId="1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/>
    <xf numFmtId="166" fontId="1" fillId="3" borderId="0" xfId="0" applyNumberFormat="1" applyFont="1" applyFill="1"/>
    <xf numFmtId="166" fontId="1" fillId="0" borderId="0" xfId="0" applyNumberFormat="1" applyFont="1"/>
    <xf numFmtId="166" fontId="2" fillId="2" borderId="1" xfId="0" applyNumberFormat="1" applyFont="1" applyFill="1" applyBorder="1" applyAlignment="1" applyProtection="1">
      <alignment horizontal="center" vertical="top" wrapText="1"/>
    </xf>
    <xf numFmtId="165" fontId="1" fillId="2" borderId="1" xfId="0" applyNumberFormat="1" applyFont="1" applyFill="1" applyBorder="1" applyProtection="1"/>
    <xf numFmtId="165" fontId="1" fillId="5" borderId="1" xfId="0" applyNumberFormat="1" applyFont="1" applyFill="1" applyBorder="1" applyProtection="1">
      <protection locked="0"/>
    </xf>
    <xf numFmtId="165" fontId="17" fillId="5" borderId="1" xfId="0" applyNumberFormat="1" applyFont="1" applyFill="1" applyBorder="1" applyProtection="1">
      <protection locked="0"/>
    </xf>
    <xf numFmtId="165" fontId="1" fillId="4" borderId="1" xfId="0" applyNumberFormat="1" applyFont="1" applyFill="1" applyBorder="1" applyProtection="1">
      <protection locked="0"/>
    </xf>
    <xf numFmtId="0" fontId="1" fillId="6" borderId="0" xfId="0" applyFont="1" applyFill="1" applyAlignment="1">
      <alignment horizontal="left" vertical="top" wrapText="1"/>
    </xf>
    <xf numFmtId="166" fontId="2" fillId="2" borderId="1" xfId="0" applyNumberFormat="1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Border="1" applyProtection="1"/>
    <xf numFmtId="0" fontId="7" fillId="6" borderId="0" xfId="0" applyFont="1" applyFill="1" applyBorder="1" applyProtection="1"/>
    <xf numFmtId="0" fontId="7" fillId="6" borderId="0" xfId="0" applyFont="1" applyFill="1" applyBorder="1" applyAlignment="1" applyProtection="1">
      <alignment wrapText="1"/>
    </xf>
    <xf numFmtId="0" fontId="1" fillId="6" borderId="0" xfId="0" applyFont="1" applyFill="1" applyBorder="1" applyAlignment="1" applyProtection="1">
      <alignment wrapText="1"/>
    </xf>
    <xf numFmtId="0" fontId="1" fillId="6" borderId="0" xfId="0" applyFont="1" applyFill="1" applyBorder="1" applyAlignment="1" applyProtection="1"/>
    <xf numFmtId="0" fontId="13" fillId="6" borderId="0" xfId="1" applyFont="1" applyFill="1" applyAlignment="1" applyProtection="1"/>
    <xf numFmtId="0" fontId="1" fillId="6" borderId="0" xfId="0" applyFont="1" applyFill="1" applyAlignment="1" applyProtection="1">
      <alignment wrapText="1"/>
    </xf>
    <xf numFmtId="0" fontId="7" fillId="6" borderId="0" xfId="1" applyFont="1" applyFill="1" applyAlignment="1" applyProtection="1">
      <alignment wrapText="1"/>
    </xf>
    <xf numFmtId="0" fontId="7" fillId="6" borderId="0" xfId="0" applyFont="1" applyFill="1" applyAlignment="1" applyProtection="1">
      <alignment wrapText="1"/>
    </xf>
    <xf numFmtId="0" fontId="13" fillId="6" borderId="0" xfId="1" applyFont="1" applyFill="1" applyAlignment="1" applyProtection="1">
      <alignment wrapText="1"/>
    </xf>
    <xf numFmtId="166" fontId="2" fillId="6" borderId="1" xfId="0" applyNumberFormat="1" applyFont="1" applyFill="1" applyBorder="1" applyAlignment="1">
      <alignment horizontal="center" vertical="top" wrapText="1"/>
    </xf>
    <xf numFmtId="0" fontId="1" fillId="6" borderId="0" xfId="0" applyFont="1" applyFill="1" applyProtection="1"/>
    <xf numFmtId="0" fontId="1" fillId="7" borderId="0" xfId="0" applyFont="1" applyFill="1" applyBorder="1" applyAlignment="1" applyProtection="1"/>
    <xf numFmtId="0" fontId="1" fillId="7" borderId="0" xfId="0" applyFont="1" applyFill="1" applyProtection="1"/>
    <xf numFmtId="0" fontId="1" fillId="7" borderId="0" xfId="0" applyFont="1" applyFill="1" applyAlignment="1" applyProtection="1">
      <alignment horizontal="left"/>
    </xf>
    <xf numFmtId="0" fontId="1" fillId="7" borderId="0" xfId="0" applyFont="1" applyFill="1" applyBorder="1" applyProtection="1"/>
    <xf numFmtId="0" fontId="1" fillId="6" borderId="0" xfId="0" applyFont="1" applyFill="1" applyAlignment="1" applyProtection="1"/>
    <xf numFmtId="0" fontId="1" fillId="7" borderId="0" xfId="0" applyFont="1" applyFill="1" applyBorder="1" applyAlignment="1" applyProtection="1">
      <alignment horizontal="left"/>
    </xf>
    <xf numFmtId="0" fontId="1" fillId="7" borderId="0" xfId="0" applyFont="1" applyFill="1" applyAlignment="1" applyProtection="1"/>
    <xf numFmtId="0" fontId="1" fillId="7" borderId="0" xfId="0" applyFont="1" applyFill="1" applyBorder="1" applyAlignment="1" applyProtection="1">
      <alignment wrapText="1"/>
    </xf>
    <xf numFmtId="0" fontId="7" fillId="7" borderId="0" xfId="0" applyFont="1" applyFill="1" applyBorder="1" applyAlignment="1" applyProtection="1"/>
    <xf numFmtId="0" fontId="9" fillId="7" borderId="0" xfId="0" applyFont="1" applyFill="1" applyAlignment="1" applyProtection="1">
      <alignment wrapText="1"/>
    </xf>
    <xf numFmtId="0" fontId="1" fillId="2" borderId="1" xfId="0" applyFont="1" applyFill="1" applyBorder="1" applyProtection="1"/>
    <xf numFmtId="0" fontId="1" fillId="6" borderId="1" xfId="0" applyFont="1" applyFill="1" applyBorder="1" applyProtection="1"/>
    <xf numFmtId="2" fontId="22" fillId="5" borderId="1" xfId="0" applyNumberFormat="1" applyFont="1" applyFill="1" applyBorder="1" applyProtection="1"/>
    <xf numFmtId="165" fontId="22" fillId="5" borderId="1" xfId="0" applyNumberFormat="1" applyFont="1" applyFill="1" applyBorder="1" applyProtection="1"/>
    <xf numFmtId="2" fontId="1" fillId="5" borderId="1" xfId="0" applyNumberFormat="1" applyFont="1" applyFill="1" applyBorder="1" applyProtection="1">
      <protection locked="0"/>
    </xf>
    <xf numFmtId="2" fontId="17" fillId="5" borderId="1" xfId="0" applyNumberFormat="1" applyFont="1" applyFill="1" applyBorder="1" applyProtection="1">
      <protection locked="0"/>
    </xf>
    <xf numFmtId="166" fontId="1" fillId="5" borderId="1" xfId="0" applyNumberFormat="1" applyFont="1" applyFill="1" applyBorder="1" applyProtection="1">
      <protection locked="0"/>
    </xf>
    <xf numFmtId="0" fontId="7" fillId="2" borderId="0" xfId="0" applyFont="1" applyFill="1" applyAlignment="1" applyProtection="1">
      <alignment vertical="top" wrapText="1"/>
    </xf>
    <xf numFmtId="0" fontId="9" fillId="0" borderId="0" xfId="0" applyFont="1" applyProtection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 applyProtection="1">
      <alignment wrapText="1"/>
    </xf>
    <xf numFmtId="164" fontId="1" fillId="5" borderId="5" xfId="0" applyNumberFormat="1" applyFont="1" applyFill="1" applyBorder="1" applyAlignment="1" applyProtection="1">
      <alignment horizontal="left"/>
      <protection locked="0"/>
    </xf>
    <xf numFmtId="0" fontId="15" fillId="5" borderId="6" xfId="0" applyFont="1" applyFill="1" applyBorder="1" applyAlignment="1" applyProtection="1">
      <alignment horizontal="left"/>
      <protection locked="0"/>
    </xf>
    <xf numFmtId="0" fontId="15" fillId="5" borderId="7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48037</xdr:rowOff>
    </xdr:from>
    <xdr:to>
      <xdr:col>6</xdr:col>
      <xdr:colOff>642730</xdr:colOff>
      <xdr:row>12</xdr:row>
      <xdr:rowOff>181387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F79F13CA-C1EF-4E1B-8558-DB866C9551FE}"/>
            </a:ext>
          </a:extLst>
        </xdr:cNvPr>
        <xdr:cNvSpPr>
          <a:spLocks noChangeArrowheads="1"/>
        </xdr:cNvSpPr>
      </xdr:nvSpPr>
      <xdr:spPr bwMode="auto">
        <a:xfrm>
          <a:off x="215348" y="3692385"/>
          <a:ext cx="3061252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 editAs="oneCell">
    <xdr:from>
      <xdr:col>15</xdr:col>
      <xdr:colOff>0</xdr:colOff>
      <xdr:row>17</xdr:row>
      <xdr:rowOff>57150</xdr:rowOff>
    </xdr:from>
    <xdr:to>
      <xdr:col>15</xdr:col>
      <xdr:colOff>0</xdr:colOff>
      <xdr:row>22</xdr:row>
      <xdr:rowOff>19051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D03BE318-541B-47BB-918B-C0B15F98EE41}"/>
            </a:ext>
          </a:extLst>
        </xdr:cNvPr>
        <xdr:cNvSpPr>
          <a:spLocks noChangeArrowheads="1"/>
        </xdr:cNvSpPr>
      </xdr:nvSpPr>
      <xdr:spPr bwMode="auto">
        <a:xfrm>
          <a:off x="8629650" y="6267450"/>
          <a:ext cx="0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0</xdr:colOff>
      <xdr:row>21</xdr:row>
      <xdr:rowOff>69989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3DC0C3B5-7962-4105-B20A-67F685404BE9}"/>
            </a:ext>
          </a:extLst>
        </xdr:cNvPr>
        <xdr:cNvSpPr>
          <a:spLocks noChangeArrowheads="1"/>
        </xdr:cNvSpPr>
      </xdr:nvSpPr>
      <xdr:spPr bwMode="auto">
        <a:xfrm>
          <a:off x="5248275" y="4705350"/>
          <a:ext cx="0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 editAs="oneCell">
    <xdr:from>
      <xdr:col>15</xdr:col>
      <xdr:colOff>0</xdr:colOff>
      <xdr:row>7</xdr:row>
      <xdr:rowOff>47625</xdr:rowOff>
    </xdr:from>
    <xdr:to>
      <xdr:col>15</xdr:col>
      <xdr:colOff>0</xdr:colOff>
      <xdr:row>7</xdr:row>
      <xdr:rowOff>257175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BC96C7-0946-4051-A2F5-E509763742BB}"/>
            </a:ext>
          </a:extLst>
        </xdr:cNvPr>
        <xdr:cNvSpPr txBox="1">
          <a:spLocks noChangeArrowheads="1"/>
        </xdr:cNvSpPr>
      </xdr:nvSpPr>
      <xdr:spPr bwMode="auto">
        <a:xfrm>
          <a:off x="8629650" y="19431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848" name="Line 38">
          <a:extLst>
            <a:ext uri="{FF2B5EF4-FFF2-40B4-BE49-F238E27FC236}">
              <a16:creationId xmlns:a16="http://schemas.microsoft.com/office/drawing/2014/main" id="{1CE89974-C412-4FB0-B6AC-1930A241C2DA}"/>
            </a:ext>
          </a:extLst>
        </xdr:cNvPr>
        <xdr:cNvSpPr>
          <a:spLocks noChangeShapeType="1"/>
        </xdr:cNvSpPr>
      </xdr:nvSpPr>
      <xdr:spPr bwMode="auto">
        <a:xfrm>
          <a:off x="910590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849" name="Line 39">
          <a:extLst>
            <a:ext uri="{FF2B5EF4-FFF2-40B4-BE49-F238E27FC236}">
              <a16:creationId xmlns:a16="http://schemas.microsoft.com/office/drawing/2014/main" id="{542E71B6-D3A7-4020-86EF-F692081DEFBC}"/>
            </a:ext>
          </a:extLst>
        </xdr:cNvPr>
        <xdr:cNvSpPr>
          <a:spLocks noChangeShapeType="1"/>
        </xdr:cNvSpPr>
      </xdr:nvSpPr>
      <xdr:spPr bwMode="auto">
        <a:xfrm flipH="1">
          <a:off x="910590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850" name="Line 40">
          <a:extLst>
            <a:ext uri="{FF2B5EF4-FFF2-40B4-BE49-F238E27FC236}">
              <a16:creationId xmlns:a16="http://schemas.microsoft.com/office/drawing/2014/main" id="{E342DEE3-BD5D-4ACB-9605-24181409DFB4}"/>
            </a:ext>
          </a:extLst>
        </xdr:cNvPr>
        <xdr:cNvSpPr>
          <a:spLocks noChangeShapeType="1"/>
        </xdr:cNvSpPr>
      </xdr:nvSpPr>
      <xdr:spPr bwMode="auto">
        <a:xfrm flipH="1">
          <a:off x="910590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95250</xdr:colOff>
      <xdr:row>6</xdr:row>
      <xdr:rowOff>647700</xdr:rowOff>
    </xdr:from>
    <xdr:to>
      <xdr:col>15</xdr:col>
      <xdr:colOff>28575</xdr:colOff>
      <xdr:row>6</xdr:row>
      <xdr:rowOff>857250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7ECCE8-10A0-40E5-BC16-99A432921A9B}"/>
            </a:ext>
          </a:extLst>
        </xdr:cNvPr>
        <xdr:cNvSpPr txBox="1">
          <a:spLocks noChangeArrowheads="1"/>
        </xdr:cNvSpPr>
      </xdr:nvSpPr>
      <xdr:spPr bwMode="auto">
        <a:xfrm>
          <a:off x="7772400" y="2000250"/>
          <a:ext cx="13620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GB"/>
        </a:p>
      </xdr:txBody>
    </xdr:sp>
    <xdr:clientData fPrintsWithSheet="0"/>
  </xdr:twoCellAnchor>
  <xdr:twoCellAnchor editAs="absolute">
    <xdr:from>
      <xdr:col>2</xdr:col>
      <xdr:colOff>85725</xdr:colOff>
      <xdr:row>7</xdr:row>
      <xdr:rowOff>723900</xdr:rowOff>
    </xdr:from>
    <xdr:to>
      <xdr:col>4</xdr:col>
      <xdr:colOff>101462</xdr:colOff>
      <xdr:row>8</xdr:row>
      <xdr:rowOff>209550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BE9C3B-4945-46B7-9DBB-3A1509488327}"/>
            </a:ext>
          </a:extLst>
        </xdr:cNvPr>
        <xdr:cNvSpPr txBox="1">
          <a:spLocks noChangeArrowheads="1"/>
        </xdr:cNvSpPr>
      </xdr:nvSpPr>
      <xdr:spPr bwMode="auto">
        <a:xfrm>
          <a:off x="228600" y="3305175"/>
          <a:ext cx="1120637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 editAs="oneCell">
    <xdr:from>
      <xdr:col>2</xdr:col>
      <xdr:colOff>47625</xdr:colOff>
      <xdr:row>35</xdr:row>
      <xdr:rowOff>152400</xdr:rowOff>
    </xdr:from>
    <xdr:to>
      <xdr:col>4</xdr:col>
      <xdr:colOff>501512</xdr:colOff>
      <xdr:row>36</xdr:row>
      <xdr:rowOff>180976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DADD5F-851D-405D-928E-FCE8A7877C07}"/>
            </a:ext>
          </a:extLst>
        </xdr:cNvPr>
        <xdr:cNvSpPr txBox="1">
          <a:spLocks noChangeArrowheads="1"/>
        </xdr:cNvSpPr>
      </xdr:nvSpPr>
      <xdr:spPr bwMode="auto">
        <a:xfrm>
          <a:off x="190500" y="12268200"/>
          <a:ext cx="15621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8</xdr:col>
      <xdr:colOff>9525</xdr:colOff>
      <xdr:row>11</xdr:row>
      <xdr:rowOff>48037</xdr:rowOff>
    </xdr:from>
    <xdr:to>
      <xdr:col>15</xdr:col>
      <xdr:colOff>173934</xdr:colOff>
      <xdr:row>13</xdr:row>
      <xdr:rowOff>132525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020D7D35-421D-43D1-8DA7-EFDAD0203275}"/>
            </a:ext>
          </a:extLst>
        </xdr:cNvPr>
        <xdr:cNvSpPr>
          <a:spLocks noChangeArrowheads="1"/>
        </xdr:cNvSpPr>
      </xdr:nvSpPr>
      <xdr:spPr bwMode="auto">
        <a:xfrm>
          <a:off x="4068003" y="3692385"/>
          <a:ext cx="5150540" cy="5897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Sample and  blank absorbance values.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the absorbance values for the samples and  blanks.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>
    <xdr:from>
      <xdr:col>13</xdr:col>
      <xdr:colOff>95250</xdr:colOff>
      <xdr:row>6</xdr:row>
      <xdr:rowOff>876300</xdr:rowOff>
    </xdr:from>
    <xdr:to>
      <xdr:col>14</xdr:col>
      <xdr:colOff>438150</xdr:colOff>
      <xdr:row>6</xdr:row>
      <xdr:rowOff>1162050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02D2F9-D30B-48D5-AA96-E084F6A565EF}"/>
            </a:ext>
          </a:extLst>
        </xdr:cNvPr>
        <xdr:cNvSpPr txBox="1">
          <a:spLocks noChangeArrowheads="1"/>
        </xdr:cNvSpPr>
      </xdr:nvSpPr>
      <xdr:spPr bwMode="auto">
        <a:xfrm>
          <a:off x="7772400" y="2228850"/>
          <a:ext cx="10572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3</xdr:col>
      <xdr:colOff>414</xdr:colOff>
      <xdr:row>22</xdr:row>
      <xdr:rowOff>131899</xdr:rowOff>
    </xdr:from>
    <xdr:to>
      <xdr:col>7</xdr:col>
      <xdr:colOff>394666</xdr:colOff>
      <xdr:row>25</xdr:row>
      <xdr:rowOff>131900</xdr:rowOff>
    </xdr:to>
    <xdr:sp macro="" textlink="">
      <xdr:nvSpPr>
        <xdr:cNvPr id="6238" name="Rectangle 94">
          <a:extLst>
            <a:ext uri="{FF2B5EF4-FFF2-40B4-BE49-F238E27FC236}">
              <a16:creationId xmlns:a16="http://schemas.microsoft.com/office/drawing/2014/main" id="{5984D29D-7236-4F8A-97A2-545D2823DA58}"/>
            </a:ext>
          </a:extLst>
        </xdr:cNvPr>
        <xdr:cNvSpPr>
          <a:spLocks noChangeArrowheads="1"/>
        </xdr:cNvSpPr>
      </xdr:nvSpPr>
      <xdr:spPr bwMode="auto">
        <a:xfrm>
          <a:off x="215762" y="6857377"/>
          <a:ext cx="3525078" cy="5715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Total volume in assay tube.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volume other than 1.5 mL is used then enter the new volume.</a:t>
          </a:r>
          <a:endParaRPr lang="en-GB"/>
        </a:p>
      </xdr:txBody>
    </xdr:sp>
    <xdr:clientData/>
  </xdr:twoCellAnchor>
  <xdr:twoCellAnchor editAs="oneCell">
    <xdr:from>
      <xdr:col>3</xdr:col>
      <xdr:colOff>414</xdr:colOff>
      <xdr:row>18</xdr:row>
      <xdr:rowOff>163579</xdr:rowOff>
    </xdr:from>
    <xdr:to>
      <xdr:col>7</xdr:col>
      <xdr:colOff>394666</xdr:colOff>
      <xdr:row>21</xdr:row>
      <xdr:rowOff>172690</xdr:rowOff>
    </xdr:to>
    <xdr:sp macro="" textlink="">
      <xdr:nvSpPr>
        <xdr:cNvPr id="6237" name="Rectangle 93">
          <a:extLst>
            <a:ext uri="{FF2B5EF4-FFF2-40B4-BE49-F238E27FC236}">
              <a16:creationId xmlns:a16="http://schemas.microsoft.com/office/drawing/2014/main" id="{E0725350-C355-4663-89FE-438292D1ED1B}"/>
            </a:ext>
          </a:extLst>
        </xdr:cNvPr>
        <xdr:cNvSpPr>
          <a:spLocks noChangeArrowheads="1"/>
        </xdr:cNvSpPr>
      </xdr:nvSpPr>
      <xdr:spPr bwMode="auto">
        <a:xfrm>
          <a:off x="215762" y="6127057"/>
          <a:ext cx="3525078" cy="58061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Sample volume.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volume other than 0.4 mL is used then enter the new volume.</a:t>
          </a:r>
          <a:endParaRPr lang="en-GB"/>
        </a:p>
      </xdr:txBody>
    </xdr:sp>
    <xdr:clientData/>
  </xdr:twoCellAnchor>
  <xdr:twoCellAnchor editAs="oneCell">
    <xdr:from>
      <xdr:col>3</xdr:col>
      <xdr:colOff>414</xdr:colOff>
      <xdr:row>26</xdr:row>
      <xdr:rowOff>91109</xdr:rowOff>
    </xdr:from>
    <xdr:to>
      <xdr:col>7</xdr:col>
      <xdr:colOff>394666</xdr:colOff>
      <xdr:row>28</xdr:row>
      <xdr:rowOff>386384</xdr:rowOff>
    </xdr:to>
    <xdr:sp macro="" textlink="">
      <xdr:nvSpPr>
        <xdr:cNvPr id="6249" name="Rectangle 105">
          <a:extLst>
            <a:ext uri="{FF2B5EF4-FFF2-40B4-BE49-F238E27FC236}">
              <a16:creationId xmlns:a16="http://schemas.microsoft.com/office/drawing/2014/main" id="{347979F9-957C-49AF-8F6D-6EF42E5263C8}"/>
            </a:ext>
          </a:extLst>
        </xdr:cNvPr>
        <xdr:cNvSpPr>
          <a:spLocks noChangeArrowheads="1"/>
        </xdr:cNvSpPr>
      </xdr:nvSpPr>
      <xdr:spPr bwMode="auto">
        <a:xfrm>
          <a:off x="215762" y="7578587"/>
          <a:ext cx="3525078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Incubation time.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incubation time is other than 10 min is used then enter the new time.</a:t>
          </a:r>
          <a:endParaRPr lang="en-GB"/>
        </a:p>
      </xdr:txBody>
    </xdr:sp>
    <xdr:clientData/>
  </xdr:twoCellAnchor>
  <xdr:twoCellAnchor>
    <xdr:from>
      <xdr:col>6</xdr:col>
      <xdr:colOff>85725</xdr:colOff>
      <xdr:row>16</xdr:row>
      <xdr:rowOff>0</xdr:rowOff>
    </xdr:from>
    <xdr:to>
      <xdr:col>6</xdr:col>
      <xdr:colOff>171450</xdr:colOff>
      <xdr:row>16</xdr:row>
      <xdr:rowOff>0</xdr:rowOff>
    </xdr:to>
    <xdr:sp macro="" textlink="">
      <xdr:nvSpPr>
        <xdr:cNvPr id="6860" name="AutoShape 107">
          <a:extLst>
            <a:ext uri="{FF2B5EF4-FFF2-40B4-BE49-F238E27FC236}">
              <a16:creationId xmlns:a16="http://schemas.microsoft.com/office/drawing/2014/main" id="{6704272A-B9B5-45B3-8F71-0C95EC4E20D9}"/>
            </a:ext>
          </a:extLst>
        </xdr:cNvPr>
        <xdr:cNvSpPr>
          <a:spLocks noChangeArrowheads="1"/>
        </xdr:cNvSpPr>
      </xdr:nvSpPr>
      <xdr:spPr bwMode="auto">
        <a:xfrm>
          <a:off x="2762250" y="538162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521803</xdr:colOff>
      <xdr:row>23</xdr:row>
      <xdr:rowOff>134194</xdr:rowOff>
    </xdr:from>
    <xdr:to>
      <xdr:col>17</xdr:col>
      <xdr:colOff>29803</xdr:colOff>
      <xdr:row>27</xdr:row>
      <xdr:rowOff>82842</xdr:rowOff>
    </xdr:to>
    <xdr:sp macro="" textlink="">
      <xdr:nvSpPr>
        <xdr:cNvPr id="6252" name="Rectangle 108">
          <a:extLst>
            <a:ext uri="{FF2B5EF4-FFF2-40B4-BE49-F238E27FC236}">
              <a16:creationId xmlns:a16="http://schemas.microsoft.com/office/drawing/2014/main" id="{B5887673-C6B1-4C55-AF65-270E8A4D24FE}"/>
            </a:ext>
          </a:extLst>
        </xdr:cNvPr>
        <xdr:cNvSpPr>
          <a:spLocks noChangeArrowheads="1"/>
        </xdr:cNvSpPr>
      </xdr:nvSpPr>
      <xdr:spPr bwMode="auto">
        <a:xfrm>
          <a:off x="7470912" y="7050172"/>
          <a:ext cx="3069521" cy="7106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Dilution.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entered the dilution factor (e.g. 10 for 10-fold).</a:t>
          </a:r>
          <a:endParaRPr lang="en-GB"/>
        </a:p>
      </xdr:txBody>
    </xdr:sp>
    <xdr:clientData/>
  </xdr:twoCellAnchor>
  <xdr:twoCellAnchor editAs="oneCell">
    <xdr:from>
      <xdr:col>12</xdr:col>
      <xdr:colOff>530086</xdr:colOff>
      <xdr:row>18</xdr:row>
      <xdr:rowOff>163578</xdr:rowOff>
    </xdr:from>
    <xdr:to>
      <xdr:col>17</xdr:col>
      <xdr:colOff>38086</xdr:colOff>
      <xdr:row>22</xdr:row>
      <xdr:rowOff>173935</xdr:rowOff>
    </xdr:to>
    <xdr:sp macro="" textlink="">
      <xdr:nvSpPr>
        <xdr:cNvPr id="6260" name="Rectangle 116">
          <a:extLst>
            <a:ext uri="{FF2B5EF4-FFF2-40B4-BE49-F238E27FC236}">
              <a16:creationId xmlns:a16="http://schemas.microsoft.com/office/drawing/2014/main" id="{5B669839-FC0B-4634-AB60-627B057FFF84}"/>
            </a:ext>
          </a:extLst>
        </xdr:cNvPr>
        <xdr:cNvSpPr>
          <a:spLocks noChangeArrowheads="1"/>
        </xdr:cNvSpPr>
      </xdr:nvSpPr>
      <xdr:spPr bwMode="auto">
        <a:xfrm>
          <a:off x="7479195" y="6127056"/>
          <a:ext cx="3069521" cy="7723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 Sample weight &amp; extract volume.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sample weight other than 0.5 g is used then enter the new amount. If an extract volume is other than 8 mL then enter the new volume.</a:t>
          </a:r>
          <a:endParaRPr lang="en-GB"/>
        </a:p>
      </xdr:txBody>
    </xdr:sp>
    <xdr:clientData/>
  </xdr:twoCellAnchor>
  <xdr:twoCellAnchor>
    <xdr:from>
      <xdr:col>4</xdr:col>
      <xdr:colOff>533400</xdr:colOff>
      <xdr:row>12</xdr:row>
      <xdr:rowOff>180975</xdr:rowOff>
    </xdr:from>
    <xdr:to>
      <xdr:col>4</xdr:col>
      <xdr:colOff>533400</xdr:colOff>
      <xdr:row>13</xdr:row>
      <xdr:rowOff>104775</xdr:rowOff>
    </xdr:to>
    <xdr:cxnSp macro="">
      <xdr:nvCxnSpPr>
        <xdr:cNvPr id="6863" name="Straight Arrow Connector 5">
          <a:extLst>
            <a:ext uri="{FF2B5EF4-FFF2-40B4-BE49-F238E27FC236}">
              <a16:creationId xmlns:a16="http://schemas.microsoft.com/office/drawing/2014/main" id="{5C134293-3987-4B48-A93B-A0DB0A113504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1781175" y="4010025"/>
          <a:ext cx="0" cy="238125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171450</xdr:colOff>
      <xdr:row>12</xdr:row>
      <xdr:rowOff>152400</xdr:rowOff>
    </xdr:from>
    <xdr:to>
      <xdr:col>8</xdr:col>
      <xdr:colOff>9525</xdr:colOff>
      <xdr:row>17</xdr:row>
      <xdr:rowOff>28575</xdr:rowOff>
    </xdr:to>
    <xdr:cxnSp macro="">
      <xdr:nvCxnSpPr>
        <xdr:cNvPr id="6864" name="Straight Arrow Connector 43">
          <a:extLst>
            <a:ext uri="{FF2B5EF4-FFF2-40B4-BE49-F238E27FC236}">
              <a16:creationId xmlns:a16="http://schemas.microsoft.com/office/drawing/2014/main" id="{70CC0D0D-2CA4-4FC2-8A38-5CAC089CF564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2847975" y="3981450"/>
          <a:ext cx="1266825" cy="180975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390525</xdr:colOff>
      <xdr:row>17</xdr:row>
      <xdr:rowOff>95250</xdr:rowOff>
    </xdr:from>
    <xdr:to>
      <xdr:col>9</xdr:col>
      <xdr:colOff>342900</xdr:colOff>
      <xdr:row>20</xdr:row>
      <xdr:rowOff>76200</xdr:rowOff>
    </xdr:to>
    <xdr:cxnSp macro="">
      <xdr:nvCxnSpPr>
        <xdr:cNvPr id="6865" name="Straight Arrow Connector 47">
          <a:extLst>
            <a:ext uri="{FF2B5EF4-FFF2-40B4-BE49-F238E27FC236}">
              <a16:creationId xmlns:a16="http://schemas.microsoft.com/office/drawing/2014/main" id="{58DC6BF6-C3F0-40EE-BAD7-9327BCED22C4}"/>
            </a:ext>
          </a:extLst>
        </xdr:cNvPr>
        <xdr:cNvCxnSpPr>
          <a:cxnSpLocks noChangeShapeType="1"/>
          <a:stCxn id="6237" idx="3"/>
        </xdr:cNvCxnSpPr>
      </xdr:nvCxnSpPr>
      <xdr:spPr bwMode="auto">
        <a:xfrm flipV="1">
          <a:off x="3781425" y="5857875"/>
          <a:ext cx="1381125" cy="561975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390525</xdr:colOff>
      <xdr:row>17</xdr:row>
      <xdr:rowOff>161925</xdr:rowOff>
    </xdr:from>
    <xdr:to>
      <xdr:col>10</xdr:col>
      <xdr:colOff>314325</xdr:colOff>
      <xdr:row>24</xdr:row>
      <xdr:rowOff>38100</xdr:rowOff>
    </xdr:to>
    <xdr:cxnSp macro="">
      <xdr:nvCxnSpPr>
        <xdr:cNvPr id="6866" name="Straight Arrow Connector 51">
          <a:extLst>
            <a:ext uri="{FF2B5EF4-FFF2-40B4-BE49-F238E27FC236}">
              <a16:creationId xmlns:a16="http://schemas.microsoft.com/office/drawing/2014/main" id="{A17EC627-CB04-4853-9FAB-6797B9FC6C70}"/>
            </a:ext>
          </a:extLst>
        </xdr:cNvPr>
        <xdr:cNvCxnSpPr>
          <a:cxnSpLocks noChangeShapeType="1"/>
          <a:stCxn id="6238" idx="3"/>
        </xdr:cNvCxnSpPr>
      </xdr:nvCxnSpPr>
      <xdr:spPr bwMode="auto">
        <a:xfrm flipV="1">
          <a:off x="3781425" y="5924550"/>
          <a:ext cx="2066925" cy="121920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638175</xdr:colOff>
      <xdr:row>17</xdr:row>
      <xdr:rowOff>95250</xdr:rowOff>
    </xdr:from>
    <xdr:to>
      <xdr:col>15</xdr:col>
      <xdr:colOff>57150</xdr:colOff>
      <xdr:row>18</xdr:row>
      <xdr:rowOff>161925</xdr:rowOff>
    </xdr:to>
    <xdr:cxnSp macro="">
      <xdr:nvCxnSpPr>
        <xdr:cNvPr id="6867" name="Straight Arrow Connector 54">
          <a:extLst>
            <a:ext uri="{FF2B5EF4-FFF2-40B4-BE49-F238E27FC236}">
              <a16:creationId xmlns:a16="http://schemas.microsoft.com/office/drawing/2014/main" id="{18D82F8C-EB79-4156-9324-36F8CC300A6D}"/>
            </a:ext>
          </a:extLst>
        </xdr:cNvPr>
        <xdr:cNvCxnSpPr>
          <a:cxnSpLocks noChangeShapeType="1"/>
          <a:stCxn id="6260" idx="0"/>
        </xdr:cNvCxnSpPr>
      </xdr:nvCxnSpPr>
      <xdr:spPr bwMode="auto">
        <a:xfrm flipV="1">
          <a:off x="9029700" y="5857875"/>
          <a:ext cx="133350" cy="26670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390525</xdr:colOff>
      <xdr:row>17</xdr:row>
      <xdr:rowOff>152400</xdr:rowOff>
    </xdr:from>
    <xdr:to>
      <xdr:col>11</xdr:col>
      <xdr:colOff>314325</xdr:colOff>
      <xdr:row>28</xdr:row>
      <xdr:rowOff>47625</xdr:rowOff>
    </xdr:to>
    <xdr:cxnSp macro="">
      <xdr:nvCxnSpPr>
        <xdr:cNvPr id="6868" name="Straight Arrow Connector 64">
          <a:extLst>
            <a:ext uri="{FF2B5EF4-FFF2-40B4-BE49-F238E27FC236}">
              <a16:creationId xmlns:a16="http://schemas.microsoft.com/office/drawing/2014/main" id="{A12B5618-9D59-4FDC-9F1A-20E83BC12DD7}"/>
            </a:ext>
          </a:extLst>
        </xdr:cNvPr>
        <xdr:cNvCxnSpPr>
          <a:cxnSpLocks noChangeShapeType="1"/>
          <a:stCxn id="6249" idx="3"/>
        </xdr:cNvCxnSpPr>
      </xdr:nvCxnSpPr>
      <xdr:spPr bwMode="auto">
        <a:xfrm flipV="1">
          <a:off x="3781425" y="5915025"/>
          <a:ext cx="2781300" cy="200025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219075</xdr:colOff>
      <xdr:row>17</xdr:row>
      <xdr:rowOff>133350</xdr:rowOff>
    </xdr:from>
    <xdr:to>
      <xdr:col>12</xdr:col>
      <xdr:colOff>523875</xdr:colOff>
      <xdr:row>25</xdr:row>
      <xdr:rowOff>104775</xdr:rowOff>
    </xdr:to>
    <xdr:cxnSp macro="">
      <xdr:nvCxnSpPr>
        <xdr:cNvPr id="6869" name="Straight Arrow Connector 67">
          <a:extLst>
            <a:ext uri="{FF2B5EF4-FFF2-40B4-BE49-F238E27FC236}">
              <a16:creationId xmlns:a16="http://schemas.microsoft.com/office/drawing/2014/main" id="{A1268FE8-F8BC-4A7C-8D78-0F764815E1A4}"/>
            </a:ext>
          </a:extLst>
        </xdr:cNvPr>
        <xdr:cNvCxnSpPr>
          <a:cxnSpLocks noChangeShapeType="1"/>
          <a:stCxn id="6252" idx="1"/>
        </xdr:cNvCxnSpPr>
      </xdr:nvCxnSpPr>
      <xdr:spPr bwMode="auto">
        <a:xfrm flipH="1" flipV="1">
          <a:off x="7181850" y="5895975"/>
          <a:ext cx="304800" cy="150495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18</xdr:col>
      <xdr:colOff>0</xdr:colOff>
      <xdr:row>6</xdr:row>
      <xdr:rowOff>452641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DB765AF-4609-40EC-8560-7912F1C0E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10534650" cy="1709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7</xdr:row>
      <xdr:rowOff>0</xdr:rowOff>
    </xdr:from>
    <xdr:to>
      <xdr:col>9</xdr:col>
      <xdr:colOff>171450</xdr:colOff>
      <xdr:row>7</xdr:row>
      <xdr:rowOff>0</xdr:rowOff>
    </xdr:to>
    <xdr:sp macro="" textlink="">
      <xdr:nvSpPr>
        <xdr:cNvPr id="2242" name="AutoShape 11">
          <a:extLst>
            <a:ext uri="{FF2B5EF4-FFF2-40B4-BE49-F238E27FC236}">
              <a16:creationId xmlns:a16="http://schemas.microsoft.com/office/drawing/2014/main" id="{0CA78752-B6BC-4CCD-B5E9-004C7B6F1950}"/>
            </a:ext>
          </a:extLst>
        </xdr:cNvPr>
        <xdr:cNvSpPr>
          <a:spLocks noChangeArrowheads="1"/>
        </xdr:cNvSpPr>
      </xdr:nvSpPr>
      <xdr:spPr bwMode="auto">
        <a:xfrm>
          <a:off x="4324350" y="28860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1</xdr:row>
      <xdr:rowOff>1866900</xdr:rowOff>
    </xdr:from>
    <xdr:to>
      <xdr:col>19</xdr:col>
      <xdr:colOff>600075</xdr:colOff>
      <xdr:row>3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D21F1AD-D96D-4F38-A9DD-CC8CF95915F5}"/>
            </a:ext>
          </a:extLst>
        </xdr:cNvPr>
        <xdr:cNvGrpSpPr/>
      </xdr:nvGrpSpPr>
      <xdr:grpSpPr>
        <a:xfrm>
          <a:off x="9315450" y="1962150"/>
          <a:ext cx="1238250" cy="409575"/>
          <a:chOff x="11087100" y="2266950"/>
          <a:chExt cx="1238250" cy="409575"/>
        </a:xfrm>
      </xdr:grpSpPr>
      <xdr:sp macro="" textlink="">
        <xdr:nvSpPr>
          <xdr:cNvPr id="2075" name="Text Box 2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E020C387-B416-4B71-AE89-8956E852CD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087100" y="2266950"/>
            <a:ext cx="1238250" cy="20955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Instructions</a:t>
            </a:r>
            <a:endParaRPr lang="en-GB"/>
          </a:p>
        </xdr:txBody>
      </xdr:sp>
      <xdr:sp macro="" textlink="">
        <xdr:nvSpPr>
          <xdr:cNvPr id="2076" name="Text Box 2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998270-888F-4E3F-B19C-098A62F812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087100" y="2476500"/>
            <a:ext cx="1238250" cy="2000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Contact Us</a:t>
            </a:r>
            <a:endParaRPr lang="en-GB"/>
          </a:p>
        </xdr:txBody>
      </xdr:sp>
    </xdr:grpSp>
    <xdr:clientData/>
  </xdr:twoCellAnchor>
  <xdr:twoCellAnchor>
    <xdr:from>
      <xdr:col>2</xdr:col>
      <xdr:colOff>19050</xdr:colOff>
      <xdr:row>48</xdr:row>
      <xdr:rowOff>171450</xdr:rowOff>
    </xdr:from>
    <xdr:to>
      <xdr:col>4</xdr:col>
      <xdr:colOff>114300</xdr:colOff>
      <xdr:row>49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348F55-429A-40A6-95A3-29025BCC7DDC}"/>
            </a:ext>
          </a:extLst>
        </xdr:cNvPr>
        <xdr:cNvSpPr txBox="1">
          <a:spLocks noChangeArrowheads="1"/>
        </xdr:cNvSpPr>
      </xdr:nvSpPr>
      <xdr:spPr bwMode="auto">
        <a:xfrm>
          <a:off x="152400" y="12125325"/>
          <a:ext cx="13049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21</xdr:col>
      <xdr:colOff>0</xdr:colOff>
      <xdr:row>1</xdr:row>
      <xdr:rowOff>1740863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5D7151-ACB3-4560-AE3D-886E10242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0"/>
          <a:ext cx="10725150" cy="1740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9"/>
  <sheetViews>
    <sheetView tabSelected="1" zoomScaleNormal="100" zoomScaleSheetLayoutView="75" workbookViewId="0">
      <selection activeCell="K7" sqref="K7"/>
    </sheetView>
  </sheetViews>
  <sheetFormatPr defaultColWidth="12.28515625" defaultRowHeight="15" x14ac:dyDescent="0.3"/>
  <cols>
    <col min="1" max="1" width="1.7109375" style="101" customWidth="1"/>
    <col min="2" max="2" width="0.42578125" style="101" customWidth="1"/>
    <col min="3" max="3" width="1.7109375" style="102" customWidth="1"/>
    <col min="4" max="4" width="14.85546875" style="101" customWidth="1"/>
    <col min="5" max="16" width="10.7109375" style="101" customWidth="1"/>
    <col min="17" max="17" width="10.7109375" style="103" customWidth="1"/>
    <col min="18" max="18" width="1.7109375" style="101" customWidth="1"/>
    <col min="19" max="16384" width="12.28515625" style="101"/>
  </cols>
  <sheetData>
    <row r="1" spans="1:18" ht="7.7" customHeight="1" x14ac:dyDescent="0.3">
      <c r="A1" s="103"/>
      <c r="B1" s="103"/>
      <c r="C1" s="105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8" ht="13.7" customHeight="1" x14ac:dyDescent="0.3">
      <c r="A2" s="12"/>
      <c r="B2" s="14"/>
      <c r="C2" s="1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88"/>
      <c r="R2" s="99"/>
    </row>
    <row r="3" spans="1:18" ht="27" customHeight="1" x14ac:dyDescent="0.3">
      <c r="A3" s="12"/>
      <c r="B3" s="14"/>
      <c r="C3" s="18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34"/>
      <c r="P3" s="14"/>
      <c r="Q3" s="88"/>
      <c r="R3" s="99"/>
    </row>
    <row r="4" spans="1:18" ht="27" customHeight="1" x14ac:dyDescent="0.3">
      <c r="A4" s="12"/>
      <c r="B4" s="14"/>
      <c r="C4" s="1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34"/>
      <c r="P4" s="14"/>
      <c r="Q4" s="88"/>
      <c r="R4" s="99"/>
    </row>
    <row r="5" spans="1:18" ht="18.2" customHeight="1" x14ac:dyDescent="0.3">
      <c r="A5" s="12"/>
      <c r="B5" s="14"/>
      <c r="C5" s="1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34"/>
      <c r="P5" s="14"/>
      <c r="Q5" s="88"/>
      <c r="R5" s="99"/>
    </row>
    <row r="6" spans="1:18" ht="13.7" customHeight="1" x14ac:dyDescent="0.3">
      <c r="A6" s="12"/>
      <c r="B6" s="14"/>
      <c r="C6" s="19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34"/>
      <c r="P6" s="14"/>
      <c r="Q6" s="88"/>
      <c r="R6" s="99"/>
    </row>
    <row r="7" spans="1:18" s="103" customFormat="1" ht="96.75" customHeight="1" x14ac:dyDescent="0.4">
      <c r="A7" s="12"/>
      <c r="B7" s="14"/>
      <c r="C7" s="35" t="s">
        <v>11</v>
      </c>
      <c r="D7" s="20"/>
      <c r="E7" s="20"/>
      <c r="F7" s="20"/>
      <c r="G7" s="20"/>
      <c r="H7" s="69"/>
      <c r="I7" s="20"/>
      <c r="J7" s="20"/>
      <c r="K7" s="20"/>
      <c r="L7" s="20"/>
      <c r="M7" s="20"/>
      <c r="N7" s="20"/>
      <c r="O7" s="34"/>
      <c r="P7" s="14"/>
      <c r="Q7" s="88"/>
      <c r="R7" s="88"/>
    </row>
    <row r="8" spans="1:18" s="103" customFormat="1" ht="61.5" customHeight="1" x14ac:dyDescent="0.3">
      <c r="A8" s="12"/>
      <c r="B8" s="14"/>
      <c r="C8" s="117" t="s">
        <v>28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4"/>
      <c r="Q8" s="88"/>
      <c r="R8" s="88"/>
    </row>
    <row r="9" spans="1:18" s="103" customFormat="1" ht="39.950000000000003" customHeight="1" x14ac:dyDescent="0.4">
      <c r="A9" s="12"/>
      <c r="B9" s="14"/>
      <c r="C9" s="35" t="s">
        <v>12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4"/>
      <c r="P9" s="14"/>
      <c r="Q9" s="88"/>
      <c r="R9" s="88"/>
    </row>
    <row r="10" spans="1:18" s="103" customFormat="1" ht="18.75" x14ac:dyDescent="0.35">
      <c r="A10" s="12"/>
      <c r="B10" s="14"/>
      <c r="C10" s="33" t="s">
        <v>14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4"/>
      <c r="P10" s="14"/>
      <c r="Q10" s="88"/>
      <c r="R10" s="88"/>
    </row>
    <row r="11" spans="1:18" s="103" customFormat="1" ht="17.25" x14ac:dyDescent="0.35">
      <c r="A11" s="12"/>
      <c r="B11" s="14"/>
      <c r="C11" s="33" t="s">
        <v>15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4"/>
      <c r="P11" s="14"/>
      <c r="Q11" s="88"/>
      <c r="R11" s="88"/>
    </row>
    <row r="12" spans="1:18" s="103" customFormat="1" x14ac:dyDescent="0.3">
      <c r="A12" s="12"/>
      <c r="B12" s="14"/>
      <c r="C12" s="18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4"/>
      <c r="P12" s="14"/>
      <c r="Q12" s="88"/>
      <c r="R12" s="88"/>
    </row>
    <row r="13" spans="1:18" s="103" customFormat="1" ht="24.95" customHeight="1" x14ac:dyDescent="0.3">
      <c r="A13" s="12"/>
      <c r="B13" s="14"/>
      <c r="C13" s="18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4"/>
      <c r="P13" s="14"/>
      <c r="Q13" s="88"/>
      <c r="R13" s="88"/>
    </row>
    <row r="14" spans="1:18" s="103" customFormat="1" ht="16.7" customHeight="1" x14ac:dyDescent="0.35">
      <c r="A14" s="12"/>
      <c r="B14" s="14"/>
      <c r="C14" s="18"/>
      <c r="D14" s="53" t="s">
        <v>10</v>
      </c>
      <c r="E14" s="54"/>
      <c r="F14" s="55"/>
      <c r="G14" s="56"/>
      <c r="H14" s="57"/>
      <c r="I14" s="58"/>
      <c r="J14" s="57"/>
      <c r="K14" s="57"/>
      <c r="L14" s="59"/>
      <c r="M14" s="57"/>
      <c r="N14" s="57"/>
      <c r="O14" s="57"/>
      <c r="P14" s="14"/>
      <c r="Q14" s="88"/>
      <c r="R14" s="88"/>
    </row>
    <row r="15" spans="1:18" s="103" customFormat="1" ht="6" customHeight="1" x14ac:dyDescent="0.35">
      <c r="A15" s="12"/>
      <c r="B15" s="14"/>
      <c r="C15" s="18"/>
      <c r="D15" s="57"/>
      <c r="E15" s="60"/>
      <c r="F15" s="57"/>
      <c r="G15" s="57"/>
      <c r="H15" s="57"/>
      <c r="I15" s="57"/>
      <c r="J15" s="57"/>
      <c r="K15" s="57"/>
      <c r="L15" s="61"/>
      <c r="M15" s="57"/>
      <c r="N15" s="57"/>
      <c r="O15" s="57"/>
      <c r="P15" s="36"/>
      <c r="Q15" s="88"/>
      <c r="R15" s="88"/>
    </row>
    <row r="16" spans="1:18" s="103" customFormat="1" ht="75" customHeight="1" x14ac:dyDescent="0.3">
      <c r="A16" s="12"/>
      <c r="B16" s="14"/>
      <c r="C16" s="18"/>
      <c r="D16" s="6" t="s">
        <v>0</v>
      </c>
      <c r="E16" s="119" t="s">
        <v>34</v>
      </c>
      <c r="F16" s="120"/>
      <c r="G16" s="119" t="s">
        <v>27</v>
      </c>
      <c r="H16" s="120"/>
      <c r="I16" s="86" t="s">
        <v>31</v>
      </c>
      <c r="J16" s="17" t="s">
        <v>18</v>
      </c>
      <c r="K16" s="17" t="s">
        <v>29</v>
      </c>
      <c r="L16" s="17" t="s">
        <v>21</v>
      </c>
      <c r="M16" s="17" t="s">
        <v>17</v>
      </c>
      <c r="N16" s="84" t="s">
        <v>33</v>
      </c>
      <c r="O16" s="17" t="s">
        <v>19</v>
      </c>
      <c r="P16" s="17" t="s">
        <v>16</v>
      </c>
      <c r="Q16" s="98" t="s">
        <v>30</v>
      </c>
      <c r="R16" s="88"/>
    </row>
    <row r="17" spans="1:18" s="103" customFormat="1" ht="30" x14ac:dyDescent="0.3">
      <c r="A17" s="12"/>
      <c r="B17" s="14"/>
      <c r="C17" s="18"/>
      <c r="D17" s="65"/>
      <c r="E17" s="87" t="s">
        <v>23</v>
      </c>
      <c r="F17" s="87" t="s">
        <v>24</v>
      </c>
      <c r="G17" s="87" t="s">
        <v>23</v>
      </c>
      <c r="H17" s="87" t="s">
        <v>24</v>
      </c>
      <c r="I17" s="62"/>
      <c r="J17" s="62"/>
      <c r="K17" s="62"/>
      <c r="L17" s="66"/>
      <c r="M17" s="62"/>
      <c r="N17" s="62"/>
      <c r="O17" s="62"/>
      <c r="P17" s="110"/>
      <c r="Q17" s="111"/>
      <c r="R17" s="88"/>
    </row>
    <row r="18" spans="1:18" s="103" customFormat="1" ht="15.75" x14ac:dyDescent="0.35">
      <c r="A18" s="12"/>
      <c r="B18" s="14"/>
      <c r="C18" s="18"/>
      <c r="D18" s="67"/>
      <c r="E18" s="64"/>
      <c r="F18" s="64"/>
      <c r="G18" s="64"/>
      <c r="H18" s="67"/>
      <c r="I18" s="63" t="s">
        <v>25</v>
      </c>
      <c r="J18" s="112">
        <v>0.4</v>
      </c>
      <c r="K18" s="112">
        <v>1.5</v>
      </c>
      <c r="L18" s="68">
        <v>10</v>
      </c>
      <c r="M18" s="68">
        <v>1</v>
      </c>
      <c r="N18" s="63" t="s">
        <v>25</v>
      </c>
      <c r="O18" s="113">
        <v>0.5</v>
      </c>
      <c r="P18" s="113">
        <v>8</v>
      </c>
      <c r="Q18" s="63" t="s">
        <v>25</v>
      </c>
      <c r="R18" s="88"/>
    </row>
    <row r="19" spans="1:18" s="103" customFormat="1" x14ac:dyDescent="0.3">
      <c r="A19" s="12"/>
      <c r="B19" s="14"/>
      <c r="C19" s="18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88"/>
      <c r="P19" s="88"/>
      <c r="Q19" s="88"/>
      <c r="R19" s="88"/>
    </row>
    <row r="20" spans="1:18" s="103" customFormat="1" x14ac:dyDescent="0.3">
      <c r="A20" s="12"/>
      <c r="B20" s="14"/>
      <c r="C20" s="18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88"/>
      <c r="P20" s="88"/>
      <c r="Q20" s="88"/>
      <c r="R20" s="88"/>
    </row>
    <row r="21" spans="1:18" s="103" customFormat="1" x14ac:dyDescent="0.3">
      <c r="A21" s="12"/>
      <c r="B21" s="14"/>
      <c r="C21" s="18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88"/>
      <c r="P21" s="88"/>
      <c r="Q21" s="88"/>
      <c r="R21" s="88"/>
    </row>
    <row r="22" spans="1:18" s="103" customFormat="1" x14ac:dyDescent="0.3">
      <c r="A22" s="12"/>
      <c r="B22" s="14"/>
      <c r="C22" s="18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88"/>
      <c r="P22" s="88"/>
      <c r="Q22" s="88"/>
      <c r="R22" s="88"/>
    </row>
    <row r="23" spans="1:18" s="103" customFormat="1" x14ac:dyDescent="0.3">
      <c r="A23" s="12"/>
      <c r="B23" s="14"/>
      <c r="C23" s="18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88"/>
      <c r="P23" s="88"/>
      <c r="Q23" s="88"/>
      <c r="R23" s="88"/>
    </row>
    <row r="24" spans="1:18" s="103" customFormat="1" x14ac:dyDescent="0.3">
      <c r="A24" s="12"/>
      <c r="B24" s="14"/>
      <c r="C24" s="18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88"/>
      <c r="P24" s="88"/>
      <c r="Q24" s="88"/>
      <c r="R24" s="88"/>
    </row>
    <row r="25" spans="1:18" s="103" customFormat="1" x14ac:dyDescent="0.3">
      <c r="A25" s="12"/>
      <c r="B25" s="14"/>
      <c r="C25" s="18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88"/>
      <c r="P25" s="88"/>
      <c r="Q25" s="88"/>
      <c r="R25" s="88"/>
    </row>
    <row r="26" spans="1:18" s="103" customFormat="1" x14ac:dyDescent="0.3">
      <c r="A26" s="12"/>
      <c r="B26" s="14"/>
      <c r="C26" s="18"/>
      <c r="D26" s="22"/>
      <c r="E26" s="22"/>
      <c r="F26" s="22"/>
      <c r="G26" s="22"/>
      <c r="H26" s="22"/>
      <c r="I26" s="22"/>
      <c r="J26" s="22" t="s">
        <v>13</v>
      </c>
      <c r="K26" s="22"/>
      <c r="L26" s="22"/>
      <c r="M26" s="22"/>
      <c r="N26" s="22"/>
      <c r="O26" s="88"/>
      <c r="P26" s="88"/>
      <c r="Q26" s="88"/>
      <c r="R26" s="88"/>
    </row>
    <row r="27" spans="1:18" s="103" customFormat="1" x14ac:dyDescent="0.3">
      <c r="A27" s="12"/>
      <c r="B27" s="14"/>
      <c r="C27" s="18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88"/>
      <c r="P27" s="88"/>
      <c r="Q27" s="88"/>
      <c r="R27" s="88"/>
    </row>
    <row r="28" spans="1:18" s="103" customFormat="1" x14ac:dyDescent="0.3">
      <c r="A28" s="12"/>
      <c r="B28" s="14"/>
      <c r="C28" s="18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88"/>
      <c r="P28" s="88"/>
      <c r="Q28" s="88"/>
      <c r="R28" s="88"/>
    </row>
    <row r="29" spans="1:18" s="103" customFormat="1" ht="151.69999999999999" customHeight="1" x14ac:dyDescent="0.4">
      <c r="A29" s="12"/>
      <c r="B29" s="14"/>
      <c r="C29" s="37" t="s">
        <v>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89"/>
      <c r="P29" s="88"/>
      <c r="Q29" s="88"/>
      <c r="R29" s="88"/>
    </row>
    <row r="30" spans="1:18" s="100" customFormat="1" ht="24.95" customHeight="1" x14ac:dyDescent="0.35">
      <c r="A30" s="23"/>
      <c r="B30" s="25"/>
      <c r="C30" s="38" t="s">
        <v>5</v>
      </c>
      <c r="D30" s="30"/>
      <c r="E30" s="30"/>
      <c r="F30" s="30"/>
      <c r="G30" s="30"/>
      <c r="H30" s="30"/>
      <c r="I30" s="30"/>
      <c r="J30" s="24"/>
      <c r="K30" s="30"/>
      <c r="L30" s="30"/>
      <c r="M30" s="30"/>
      <c r="N30" s="30"/>
      <c r="O30" s="90"/>
      <c r="P30" s="91"/>
      <c r="Q30" s="92"/>
      <c r="R30" s="92"/>
    </row>
    <row r="31" spans="1:18" s="106" customFormat="1" ht="42.95" customHeight="1" x14ac:dyDescent="0.3">
      <c r="A31" s="23"/>
      <c r="B31" s="25"/>
      <c r="C31" s="117" t="s">
        <v>6</v>
      </c>
      <c r="D31" s="121"/>
      <c r="E31" s="121"/>
      <c r="F31" s="121"/>
      <c r="G31" s="121"/>
      <c r="H31" s="121"/>
      <c r="I31" s="39"/>
      <c r="J31" s="40" t="s">
        <v>7</v>
      </c>
      <c r="K31" s="39"/>
      <c r="L31" s="39"/>
      <c r="M31" s="39"/>
      <c r="N31" s="39"/>
      <c r="O31" s="93"/>
      <c r="P31" s="94"/>
      <c r="Q31" s="92"/>
      <c r="R31" s="104"/>
    </row>
    <row r="32" spans="1:18" s="106" customFormat="1" ht="30.95" customHeight="1" x14ac:dyDescent="0.35">
      <c r="A32" s="23"/>
      <c r="B32" s="25"/>
      <c r="C32" s="31" t="s">
        <v>1</v>
      </c>
      <c r="D32" s="31"/>
      <c r="E32" s="31"/>
      <c r="F32" s="31"/>
      <c r="G32" s="31"/>
      <c r="H32" s="31"/>
      <c r="I32" s="31"/>
      <c r="J32" s="41"/>
      <c r="K32" s="31"/>
      <c r="L32" s="31"/>
      <c r="M32" s="31"/>
      <c r="N32" s="31"/>
      <c r="O32" s="95"/>
      <c r="P32" s="94"/>
      <c r="Q32" s="92"/>
      <c r="R32" s="104"/>
    </row>
    <row r="33" spans="1:18" s="106" customFormat="1" ht="16.7" customHeight="1" x14ac:dyDescent="0.35">
      <c r="A33" s="23"/>
      <c r="B33" s="25"/>
      <c r="C33" s="32" t="s">
        <v>8</v>
      </c>
      <c r="D33" s="31"/>
      <c r="E33" s="31"/>
      <c r="F33" s="31"/>
      <c r="G33" s="31"/>
      <c r="H33" s="31"/>
      <c r="I33" s="31"/>
      <c r="J33" s="40" t="s">
        <v>35</v>
      </c>
      <c r="K33" s="31"/>
      <c r="L33" s="31"/>
      <c r="M33" s="31"/>
      <c r="N33" s="31"/>
      <c r="O33" s="93"/>
      <c r="P33" s="94"/>
      <c r="Q33" s="92"/>
      <c r="R33" s="104"/>
    </row>
    <row r="34" spans="1:18" s="106" customFormat="1" ht="16.7" customHeight="1" x14ac:dyDescent="0.35">
      <c r="A34" s="23"/>
      <c r="B34" s="25"/>
      <c r="C34" s="42" t="s">
        <v>9</v>
      </c>
      <c r="D34" s="31"/>
      <c r="E34" s="31"/>
      <c r="F34" s="31"/>
      <c r="G34" s="31"/>
      <c r="H34" s="31"/>
      <c r="I34" s="31"/>
      <c r="J34" s="40" t="s">
        <v>36</v>
      </c>
      <c r="K34" s="31"/>
      <c r="L34" s="31"/>
      <c r="M34" s="31"/>
      <c r="N34" s="31"/>
      <c r="O34" s="93"/>
      <c r="P34" s="94"/>
      <c r="Q34" s="92"/>
      <c r="R34" s="104"/>
    </row>
    <row r="35" spans="1:18" ht="16.7" customHeight="1" x14ac:dyDescent="0.35">
      <c r="A35" s="23"/>
      <c r="B35" s="25"/>
      <c r="C35" s="42" t="s">
        <v>2</v>
      </c>
      <c r="D35" s="33"/>
      <c r="E35" s="33"/>
      <c r="F35" s="33"/>
      <c r="G35" s="33"/>
      <c r="H35" s="33"/>
      <c r="I35" s="33"/>
      <c r="J35" s="40" t="s">
        <v>3</v>
      </c>
      <c r="K35" s="33"/>
      <c r="L35" s="33"/>
      <c r="M35" s="33"/>
      <c r="N35" s="33"/>
      <c r="O35" s="93"/>
      <c r="P35" s="94"/>
      <c r="Q35" s="92"/>
      <c r="R35" s="99"/>
    </row>
    <row r="36" spans="1:18" ht="16.7" customHeight="1" x14ac:dyDescent="0.35">
      <c r="A36" s="23"/>
      <c r="B36" s="25"/>
      <c r="C36" s="42"/>
      <c r="D36" s="33"/>
      <c r="E36" s="33"/>
      <c r="F36" s="33"/>
      <c r="G36" s="33"/>
      <c r="H36" s="33"/>
      <c r="I36" s="33"/>
      <c r="J36" s="13"/>
      <c r="K36" s="33"/>
      <c r="L36" s="33"/>
      <c r="M36" s="99"/>
      <c r="N36" s="13"/>
      <c r="O36" s="96"/>
      <c r="P36" s="38" t="s">
        <v>37</v>
      </c>
      <c r="Q36" s="92"/>
      <c r="R36" s="99"/>
    </row>
    <row r="37" spans="1:18" ht="16.7" customHeight="1" x14ac:dyDescent="0.35">
      <c r="A37" s="23"/>
      <c r="B37" s="25"/>
      <c r="C37" s="4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97"/>
      <c r="P37" s="94"/>
      <c r="Q37" s="92"/>
      <c r="R37" s="99"/>
    </row>
    <row r="38" spans="1:18" s="100" customFormat="1" ht="9.1999999999999993" customHeight="1" x14ac:dyDescent="0.35">
      <c r="B38" s="107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9"/>
      <c r="P38" s="107"/>
    </row>
    <row r="39" spans="1:18" s="100" customFormat="1" ht="399.95" customHeight="1" x14ac:dyDescent="0.3"/>
  </sheetData>
  <sheetProtection password="8E71" sheet="1" objects="1" scenarios="1"/>
  <mergeCells count="4">
    <mergeCell ref="C8:O8"/>
    <mergeCell ref="E16:F16"/>
    <mergeCell ref="C31:H31"/>
    <mergeCell ref="G16:H16"/>
  </mergeCells>
  <phoneticPr fontId="0" type="noConversion"/>
  <dataValidations count="2">
    <dataValidation allowBlank="1" sqref="O5:O7 O1:O2 D1:N7 C39:N65536 C32 O32 O38:O65536 C34:C37 J32 D32:I37 D9:O13 P1:T13 K19:O30 D19:I30 J19:J29 R15:T15 A1:B1048576 U1:IV15 Q14:Q15 C1:C29 R16:IV65536 P17:Q17 P19:Q65536 K32:N35 J37:N37 K36:L36 N36" xr:uid="{00000000-0002-0000-0000-000000000000}"/>
    <dataValidation allowBlank="1" showInputMessage="1" sqref="R14:T14 F15 D14:O14 I16:Q16 P14:P15 H15:O15 D15:D18 E15:E16 G15:G16 E17:O18 P18:Q18" xr:uid="{00000000-0002-0000-0000-000001000000}"/>
  </dataValidations>
  <hyperlinks>
    <hyperlink ref="J35" r:id="rId1" display="mailto:info@megazyme.com" xr:uid="{00000000-0004-0000-0000-000000000000}"/>
    <hyperlink ref="J31" r:id="rId2" display="http://www.megazyme.com/" xr:uid="{00000000-0004-0000-0000-000001000000}"/>
    <hyperlink ref="J34" r:id="rId3" xr:uid="{00000000-0004-0000-0000-000002000000}"/>
    <hyperlink ref="J33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98" fitToHeight="0" orientation="landscape" horizontalDpi="360" verticalDpi="360"/>
  <headerFooter alignWithMargins="0">
    <oddFooter>&amp;LPrinted on &amp;D, Page &amp;P of &amp;N</oddFooter>
  </headerFooter>
  <rowBreaks count="1" manualBreakCount="1">
    <brk id="18" min="1" max="15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52"/>
  <sheetViews>
    <sheetView zoomScaleNormal="82" workbookViewId="0">
      <selection activeCell="V8" sqref="V8"/>
    </sheetView>
  </sheetViews>
  <sheetFormatPr defaultColWidth="12.28515625" defaultRowHeight="15" x14ac:dyDescent="0.3"/>
  <cols>
    <col min="1" max="1" width="0.85546875" style="1" customWidth="1"/>
    <col min="2" max="2" width="1.7109375" style="1" customWidth="1"/>
    <col min="3" max="3" width="3.140625" style="1" customWidth="1"/>
    <col min="4" max="4" width="15" style="1" customWidth="1"/>
    <col min="5" max="8" width="10.7109375" style="1" customWidth="1"/>
    <col min="9" max="9" width="9.85546875" style="1" hidden="1" customWidth="1"/>
    <col min="10" max="13" width="10.7109375" style="1" customWidth="1"/>
    <col min="14" max="14" width="10.7109375" style="77" customWidth="1"/>
    <col min="15" max="15" width="12.140625" style="1" hidden="1" customWidth="1"/>
    <col min="16" max="17" width="10.7109375" style="1" customWidth="1"/>
    <col min="18" max="18" width="10.7109375" style="77" customWidth="1"/>
    <col min="19" max="19" width="10.7109375" style="1" hidden="1" customWidth="1"/>
    <col min="20" max="20" width="10.7109375" style="1" customWidth="1"/>
    <col min="21" max="21" width="1.7109375" style="1" customWidth="1"/>
    <col min="22" max="58" width="79.42578125" style="1" customWidth="1"/>
    <col min="59" max="16384" width="12.28515625" style="1"/>
  </cols>
  <sheetData>
    <row r="1" spans="1:60" ht="7.7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70"/>
      <c r="O1" s="5"/>
      <c r="P1" s="5"/>
      <c r="Q1" s="5"/>
      <c r="R1" s="70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</row>
    <row r="2" spans="1:60" ht="156" customHeight="1" x14ac:dyDescent="0.3">
      <c r="A2" s="5"/>
      <c r="B2" s="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71"/>
      <c r="O2" s="14"/>
      <c r="P2" s="3"/>
      <c r="Q2" s="14"/>
      <c r="R2" s="75"/>
      <c r="S2" s="3"/>
      <c r="T2" s="83"/>
      <c r="U2" s="83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</row>
    <row r="3" spans="1:60" ht="15" customHeight="1" x14ac:dyDescent="0.3">
      <c r="A3" s="5"/>
      <c r="B3" s="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71"/>
      <c r="O3" s="14"/>
      <c r="P3" s="3"/>
      <c r="Q3" s="14"/>
      <c r="R3" s="75"/>
      <c r="S3" s="3"/>
      <c r="T3" s="83"/>
      <c r="U3" s="83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</row>
    <row r="4" spans="1:60" x14ac:dyDescent="0.3">
      <c r="A4" s="5"/>
      <c r="B4" s="3"/>
      <c r="C4" s="14"/>
      <c r="D4" s="36" t="s">
        <v>10</v>
      </c>
      <c r="E4" s="122"/>
      <c r="F4" s="123"/>
      <c r="G4" s="124"/>
      <c r="H4" s="50"/>
      <c r="I4" s="14"/>
      <c r="J4" s="14"/>
      <c r="K4" s="14"/>
      <c r="L4" s="14"/>
      <c r="M4" s="14"/>
      <c r="N4" s="71"/>
      <c r="O4" s="51"/>
      <c r="P4" s="3"/>
      <c r="Q4" s="14"/>
      <c r="R4" s="75"/>
      <c r="S4" s="3"/>
      <c r="T4" s="83"/>
      <c r="U4" s="83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</row>
    <row r="5" spans="1:60" x14ac:dyDescent="0.3">
      <c r="A5" s="5"/>
      <c r="B5" s="3"/>
      <c r="C5" s="14"/>
      <c r="D5" s="36"/>
      <c r="E5" s="21"/>
      <c r="F5" s="51"/>
      <c r="G5" s="51"/>
      <c r="H5" s="14"/>
      <c r="I5" s="14"/>
      <c r="J5" s="14"/>
      <c r="K5" s="14"/>
      <c r="L5" s="14"/>
      <c r="M5" s="51"/>
      <c r="N5" s="71"/>
      <c r="O5" s="51"/>
      <c r="P5" s="3"/>
      <c r="Q5" s="51"/>
      <c r="R5" s="75"/>
      <c r="S5" s="3"/>
      <c r="T5" s="83"/>
      <c r="U5" s="83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</row>
    <row r="6" spans="1:60" s="2" customFormat="1" x14ac:dyDescent="0.3">
      <c r="A6" s="5"/>
      <c r="B6" s="3"/>
      <c r="C6" s="14"/>
      <c r="D6" s="14"/>
      <c r="E6" s="49"/>
      <c r="F6" s="14"/>
      <c r="G6" s="14"/>
      <c r="H6" s="14"/>
      <c r="I6" s="14"/>
      <c r="J6" s="14"/>
      <c r="K6" s="14"/>
      <c r="L6" s="14"/>
      <c r="M6" s="14"/>
      <c r="N6" s="72" t="s">
        <v>22</v>
      </c>
      <c r="O6" s="14"/>
      <c r="P6" s="3"/>
      <c r="Q6" s="14"/>
      <c r="R6" s="75"/>
      <c r="S6" s="3"/>
      <c r="T6" s="83"/>
      <c r="U6" s="83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</row>
    <row r="7" spans="1:60" s="11" customFormat="1" ht="60" x14ac:dyDescent="0.2">
      <c r="A7" s="7"/>
      <c r="B7" s="8"/>
      <c r="C7" s="43"/>
      <c r="D7" s="6" t="s">
        <v>0</v>
      </c>
      <c r="E7" s="119" t="s">
        <v>34</v>
      </c>
      <c r="F7" s="120"/>
      <c r="G7" s="119" t="s">
        <v>27</v>
      </c>
      <c r="H7" s="120"/>
      <c r="I7" s="85" t="s">
        <v>20</v>
      </c>
      <c r="J7" s="86" t="s">
        <v>31</v>
      </c>
      <c r="K7" s="17" t="s">
        <v>18</v>
      </c>
      <c r="L7" s="17" t="s">
        <v>29</v>
      </c>
      <c r="M7" s="17" t="s">
        <v>21</v>
      </c>
      <c r="N7" s="17" t="s">
        <v>17</v>
      </c>
      <c r="O7" s="85" t="s">
        <v>26</v>
      </c>
      <c r="P7" s="84" t="s">
        <v>33</v>
      </c>
      <c r="Q7" s="17" t="s">
        <v>19</v>
      </c>
      <c r="R7" s="17" t="s">
        <v>16</v>
      </c>
      <c r="S7" s="85" t="s">
        <v>32</v>
      </c>
      <c r="T7" s="84" t="s">
        <v>30</v>
      </c>
      <c r="U7" s="9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</row>
    <row r="8" spans="1:60" s="11" customFormat="1" ht="30" x14ac:dyDescent="0.2">
      <c r="A8" s="7"/>
      <c r="B8" s="8"/>
      <c r="C8" s="43"/>
      <c r="D8" s="6"/>
      <c r="E8" s="87" t="s">
        <v>23</v>
      </c>
      <c r="F8" s="87" t="s">
        <v>24</v>
      </c>
      <c r="G8" s="87" t="s">
        <v>23</v>
      </c>
      <c r="H8" s="87" t="s">
        <v>24</v>
      </c>
      <c r="I8" s="46"/>
      <c r="J8" s="45"/>
      <c r="K8" s="17"/>
      <c r="L8" s="17"/>
      <c r="M8" s="17"/>
      <c r="N8" s="17"/>
      <c r="O8" s="46"/>
      <c r="P8" s="73"/>
      <c r="Q8" s="17"/>
      <c r="R8" s="17"/>
      <c r="S8" s="46"/>
      <c r="T8" s="78"/>
      <c r="U8" s="9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</row>
    <row r="9" spans="1:60" x14ac:dyDescent="0.3">
      <c r="A9" s="5"/>
      <c r="B9" s="3"/>
      <c r="C9" s="44">
        <v>1</v>
      </c>
      <c r="D9" s="47"/>
      <c r="E9" s="80"/>
      <c r="F9" s="80"/>
      <c r="G9" s="81"/>
      <c r="H9" s="80"/>
      <c r="I9" s="82" t="str">
        <f>IF(OR(COUNT(E9:F9)&lt;1,COUNT(G9:H9)&lt;1),"",((AVERAGE(G9:H9)-(AVERAGE(E9:F9)))))</f>
        <v/>
      </c>
      <c r="J9" s="79" t="str">
        <f>I9</f>
        <v/>
      </c>
      <c r="K9" s="114">
        <v>0.4</v>
      </c>
      <c r="L9" s="115">
        <v>1.5</v>
      </c>
      <c r="M9" s="115">
        <v>10</v>
      </c>
      <c r="N9" s="115">
        <v>1</v>
      </c>
      <c r="O9" s="48" t="str">
        <f>IF(OR(ISBLANK(Sample_volume_mL),ISBLANK(Total_volume_assay_mL),ISBLANK(Incubation_time_min),ISBLANK(Dilution_fold),Average_absorbance="",Dilution_fold=0),"",(Average_absorbance/Incubation_time_min)*(Total_volume_assay_mL/Sample_volume_mL)*(1/18.1)*Dilution_fold)</f>
        <v/>
      </c>
      <c r="P9" s="79" t="str">
        <f>O9</f>
        <v/>
      </c>
      <c r="Q9" s="52">
        <v>0.5</v>
      </c>
      <c r="R9" s="116">
        <v>8</v>
      </c>
      <c r="S9" s="48" t="str">
        <f>IF(OR(ISBLANK(Sample_weight_g),ISBLANK(Extract_volume_mL),Analyte_Units_L=""),"",(Analyte_Units_L*(Extract_volume_mL/Sample_weight_g)))</f>
        <v/>
      </c>
      <c r="T9" s="79" t="str">
        <f>S9</f>
        <v/>
      </c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</row>
    <row r="10" spans="1:60" x14ac:dyDescent="0.3">
      <c r="A10" s="5"/>
      <c r="B10" s="3"/>
      <c r="C10" s="44">
        <v>2</v>
      </c>
      <c r="D10" s="47"/>
      <c r="E10" s="80"/>
      <c r="F10" s="80"/>
      <c r="G10" s="81"/>
      <c r="H10" s="80"/>
      <c r="I10" s="82" t="str">
        <f t="shared" ref="I10:I48" si="0">IF(OR(COUNT(E10:F10)&lt;1,COUNT(G10:H10)&lt;1),"",((AVERAGE(G10:H10)-(AVERAGE(E10:F10)))))</f>
        <v/>
      </c>
      <c r="J10" s="79" t="str">
        <f t="shared" ref="J10:J48" si="1">IF(OR(ISNUMBER(Absorbance_A),ISNUMBER(Absorbance_B)),Average_absorbance,"")</f>
        <v/>
      </c>
      <c r="K10" s="114">
        <v>0.4</v>
      </c>
      <c r="L10" s="115">
        <v>1.5</v>
      </c>
      <c r="M10" s="115">
        <v>10</v>
      </c>
      <c r="N10" s="115">
        <v>1</v>
      </c>
      <c r="O10" s="48" t="str">
        <f t="shared" ref="O10:O48" si="2">IF(OR(ISBLANK(Sample_volume_mL),ISBLANK(Total_volume_assay_mL),ISBLANK(Incubation_time_min),ISBLANK(Dilution_fold),Average_absorbance="",Dilution_fold=0),"",(Average_absorbance/Incubation_time_min)*(Total_volume_assay_mL/Sample_volume_mL)*(1/18.1)*Dilution_fold)</f>
        <v/>
      </c>
      <c r="P10" s="79" t="str">
        <f t="shared" ref="P10:P48" si="3">IF(OR(ISNUMBER(Absorbance_A),ISNUMBER(Absorbance_B)),Analyte_Units_L,"")</f>
        <v/>
      </c>
      <c r="Q10" s="52">
        <v>0.5</v>
      </c>
      <c r="R10" s="116">
        <v>8</v>
      </c>
      <c r="S10" s="48" t="str">
        <f t="shared" ref="S10:S48" si="4">IF(OR(ISBLANK(Sample_weight_g),ISBLANK(Extract_volume_mL),Analyte_Units_L=""),"",(Analyte_Units_L*(Extract_volume_mL/Sample_weight_g)))</f>
        <v/>
      </c>
      <c r="T10" s="79" t="str">
        <f t="shared" ref="T10:T48" si="5">IF(OR(ISNUMBER(Absorbance_A),ISNUMBER(Absorbance_B)),Analyte_Units_g,"")</f>
        <v/>
      </c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spans="1:60" x14ac:dyDescent="0.3">
      <c r="A11" s="5"/>
      <c r="B11" s="3"/>
      <c r="C11" s="44">
        <v>3</v>
      </c>
      <c r="D11" s="47"/>
      <c r="E11" s="80"/>
      <c r="F11" s="80"/>
      <c r="G11" s="81"/>
      <c r="H11" s="80"/>
      <c r="I11" s="82" t="str">
        <f t="shared" si="0"/>
        <v/>
      </c>
      <c r="J11" s="79" t="str">
        <f t="shared" si="1"/>
        <v/>
      </c>
      <c r="K11" s="114">
        <v>0.4</v>
      </c>
      <c r="L11" s="115">
        <v>1.5</v>
      </c>
      <c r="M11" s="115">
        <v>10</v>
      </c>
      <c r="N11" s="115">
        <v>1</v>
      </c>
      <c r="O11" s="48" t="str">
        <f t="shared" si="2"/>
        <v/>
      </c>
      <c r="P11" s="79" t="str">
        <f t="shared" si="3"/>
        <v/>
      </c>
      <c r="Q11" s="52">
        <v>0.5</v>
      </c>
      <c r="R11" s="116">
        <v>8</v>
      </c>
      <c r="S11" s="48" t="str">
        <f t="shared" si="4"/>
        <v/>
      </c>
      <c r="T11" s="79" t="str">
        <f t="shared" si="5"/>
        <v/>
      </c>
      <c r="U11" s="3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</row>
    <row r="12" spans="1:60" x14ac:dyDescent="0.3">
      <c r="A12" s="5"/>
      <c r="B12" s="3"/>
      <c r="C12" s="44">
        <v>4</v>
      </c>
      <c r="D12" s="47"/>
      <c r="E12" s="80"/>
      <c r="F12" s="80"/>
      <c r="G12" s="81"/>
      <c r="H12" s="80"/>
      <c r="I12" s="82" t="str">
        <f t="shared" si="0"/>
        <v/>
      </c>
      <c r="J12" s="79" t="str">
        <f t="shared" si="1"/>
        <v/>
      </c>
      <c r="K12" s="114">
        <v>0.4</v>
      </c>
      <c r="L12" s="115">
        <v>1.5</v>
      </c>
      <c r="M12" s="115">
        <v>10</v>
      </c>
      <c r="N12" s="115">
        <v>1</v>
      </c>
      <c r="O12" s="48" t="str">
        <f t="shared" si="2"/>
        <v/>
      </c>
      <c r="P12" s="79" t="str">
        <f t="shared" si="3"/>
        <v/>
      </c>
      <c r="Q12" s="52">
        <v>0.5</v>
      </c>
      <c r="R12" s="116">
        <v>8</v>
      </c>
      <c r="S12" s="48" t="str">
        <f t="shared" si="4"/>
        <v/>
      </c>
      <c r="T12" s="79" t="str">
        <f t="shared" si="5"/>
        <v/>
      </c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</row>
    <row r="13" spans="1:60" x14ac:dyDescent="0.3">
      <c r="A13" s="5"/>
      <c r="B13" s="3"/>
      <c r="C13" s="44">
        <v>5</v>
      </c>
      <c r="D13" s="47"/>
      <c r="E13" s="80"/>
      <c r="F13" s="80"/>
      <c r="G13" s="81"/>
      <c r="H13" s="80"/>
      <c r="I13" s="82" t="str">
        <f t="shared" si="0"/>
        <v/>
      </c>
      <c r="J13" s="79" t="str">
        <f t="shared" si="1"/>
        <v/>
      </c>
      <c r="K13" s="114">
        <v>0.4</v>
      </c>
      <c r="L13" s="115">
        <v>1.5</v>
      </c>
      <c r="M13" s="115">
        <v>10</v>
      </c>
      <c r="N13" s="115">
        <v>1</v>
      </c>
      <c r="O13" s="48" t="str">
        <f t="shared" si="2"/>
        <v/>
      </c>
      <c r="P13" s="79" t="str">
        <f t="shared" si="3"/>
        <v/>
      </c>
      <c r="Q13" s="52">
        <v>0.5</v>
      </c>
      <c r="R13" s="116">
        <v>8</v>
      </c>
      <c r="S13" s="48" t="str">
        <f t="shared" si="4"/>
        <v/>
      </c>
      <c r="T13" s="79" t="str">
        <f t="shared" si="5"/>
        <v/>
      </c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</row>
    <row r="14" spans="1:60" x14ac:dyDescent="0.3">
      <c r="A14" s="5"/>
      <c r="B14" s="3"/>
      <c r="C14" s="44">
        <v>6</v>
      </c>
      <c r="D14" s="47"/>
      <c r="E14" s="80"/>
      <c r="F14" s="80"/>
      <c r="G14" s="81"/>
      <c r="H14" s="80"/>
      <c r="I14" s="82" t="str">
        <f t="shared" si="0"/>
        <v/>
      </c>
      <c r="J14" s="79" t="str">
        <f t="shared" si="1"/>
        <v/>
      </c>
      <c r="K14" s="114">
        <v>0.4</v>
      </c>
      <c r="L14" s="115">
        <v>1.5</v>
      </c>
      <c r="M14" s="115">
        <v>10</v>
      </c>
      <c r="N14" s="115">
        <v>1</v>
      </c>
      <c r="O14" s="48" t="str">
        <f t="shared" si="2"/>
        <v/>
      </c>
      <c r="P14" s="79" t="str">
        <f t="shared" si="3"/>
        <v/>
      </c>
      <c r="Q14" s="52">
        <v>0.5</v>
      </c>
      <c r="R14" s="116">
        <v>8</v>
      </c>
      <c r="S14" s="48" t="str">
        <f t="shared" si="4"/>
        <v/>
      </c>
      <c r="T14" s="79" t="str">
        <f t="shared" si="5"/>
        <v/>
      </c>
      <c r="U14" s="3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</row>
    <row r="15" spans="1:60" x14ac:dyDescent="0.3">
      <c r="A15" s="5"/>
      <c r="B15" s="3"/>
      <c r="C15" s="44">
        <v>7</v>
      </c>
      <c r="D15" s="47"/>
      <c r="E15" s="80"/>
      <c r="F15" s="80"/>
      <c r="G15" s="81"/>
      <c r="H15" s="80"/>
      <c r="I15" s="82" t="str">
        <f t="shared" si="0"/>
        <v/>
      </c>
      <c r="J15" s="79" t="str">
        <f t="shared" si="1"/>
        <v/>
      </c>
      <c r="K15" s="114">
        <v>0.4</v>
      </c>
      <c r="L15" s="115">
        <v>1.5</v>
      </c>
      <c r="M15" s="115">
        <v>10</v>
      </c>
      <c r="N15" s="115">
        <v>1</v>
      </c>
      <c r="O15" s="48" t="str">
        <f t="shared" si="2"/>
        <v/>
      </c>
      <c r="P15" s="79" t="str">
        <f t="shared" si="3"/>
        <v/>
      </c>
      <c r="Q15" s="52">
        <v>0.5</v>
      </c>
      <c r="R15" s="116">
        <v>8</v>
      </c>
      <c r="S15" s="48" t="str">
        <f t="shared" si="4"/>
        <v/>
      </c>
      <c r="T15" s="79" t="str">
        <f t="shared" si="5"/>
        <v/>
      </c>
      <c r="U15" s="3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</row>
    <row r="16" spans="1:60" x14ac:dyDescent="0.3">
      <c r="A16" s="5"/>
      <c r="B16" s="3"/>
      <c r="C16" s="44">
        <v>8</v>
      </c>
      <c r="D16" s="47"/>
      <c r="E16" s="80"/>
      <c r="F16" s="80"/>
      <c r="G16" s="81"/>
      <c r="H16" s="80"/>
      <c r="I16" s="82" t="str">
        <f t="shared" si="0"/>
        <v/>
      </c>
      <c r="J16" s="79" t="str">
        <f t="shared" si="1"/>
        <v/>
      </c>
      <c r="K16" s="114">
        <v>0.4</v>
      </c>
      <c r="L16" s="115">
        <v>1.5</v>
      </c>
      <c r="M16" s="115">
        <v>10</v>
      </c>
      <c r="N16" s="115">
        <v>1</v>
      </c>
      <c r="O16" s="48" t="str">
        <f t="shared" si="2"/>
        <v/>
      </c>
      <c r="P16" s="79" t="str">
        <f t="shared" si="3"/>
        <v/>
      </c>
      <c r="Q16" s="52">
        <v>0.5</v>
      </c>
      <c r="R16" s="116">
        <v>8</v>
      </c>
      <c r="S16" s="48" t="str">
        <f t="shared" si="4"/>
        <v/>
      </c>
      <c r="T16" s="79" t="str">
        <f t="shared" si="5"/>
        <v/>
      </c>
      <c r="U16" s="3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</row>
    <row r="17" spans="1:60" x14ac:dyDescent="0.3">
      <c r="A17" s="5"/>
      <c r="B17" s="3"/>
      <c r="C17" s="44">
        <v>9</v>
      </c>
      <c r="D17" s="47"/>
      <c r="E17" s="80"/>
      <c r="F17" s="80"/>
      <c r="G17" s="81"/>
      <c r="H17" s="80"/>
      <c r="I17" s="82" t="str">
        <f t="shared" si="0"/>
        <v/>
      </c>
      <c r="J17" s="79" t="str">
        <f t="shared" si="1"/>
        <v/>
      </c>
      <c r="K17" s="114">
        <v>0.4</v>
      </c>
      <c r="L17" s="115">
        <v>1.5</v>
      </c>
      <c r="M17" s="115">
        <v>10</v>
      </c>
      <c r="N17" s="115">
        <v>1</v>
      </c>
      <c r="O17" s="48" t="str">
        <f t="shared" si="2"/>
        <v/>
      </c>
      <c r="P17" s="79" t="str">
        <f t="shared" si="3"/>
        <v/>
      </c>
      <c r="Q17" s="52">
        <v>0.5</v>
      </c>
      <c r="R17" s="116">
        <v>8</v>
      </c>
      <c r="S17" s="48" t="str">
        <f t="shared" si="4"/>
        <v/>
      </c>
      <c r="T17" s="79" t="str">
        <f t="shared" si="5"/>
        <v/>
      </c>
      <c r="U17" s="3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</row>
    <row r="18" spans="1:60" x14ac:dyDescent="0.3">
      <c r="A18" s="5"/>
      <c r="B18" s="3"/>
      <c r="C18" s="44">
        <v>10</v>
      </c>
      <c r="D18" s="47"/>
      <c r="E18" s="80"/>
      <c r="F18" s="80"/>
      <c r="G18" s="81"/>
      <c r="H18" s="80"/>
      <c r="I18" s="82" t="str">
        <f t="shared" si="0"/>
        <v/>
      </c>
      <c r="J18" s="79" t="str">
        <f t="shared" si="1"/>
        <v/>
      </c>
      <c r="K18" s="114">
        <v>0.4</v>
      </c>
      <c r="L18" s="115">
        <v>1.5</v>
      </c>
      <c r="M18" s="115">
        <v>10</v>
      </c>
      <c r="N18" s="115">
        <v>1</v>
      </c>
      <c r="O18" s="48" t="str">
        <f t="shared" si="2"/>
        <v/>
      </c>
      <c r="P18" s="79" t="str">
        <f t="shared" si="3"/>
        <v/>
      </c>
      <c r="Q18" s="52">
        <v>0.5</v>
      </c>
      <c r="R18" s="116">
        <v>8</v>
      </c>
      <c r="S18" s="48" t="str">
        <f t="shared" si="4"/>
        <v/>
      </c>
      <c r="T18" s="79" t="str">
        <f t="shared" si="5"/>
        <v/>
      </c>
      <c r="U18" s="3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</row>
    <row r="19" spans="1:60" x14ac:dyDescent="0.3">
      <c r="A19" s="5"/>
      <c r="B19" s="3"/>
      <c r="C19" s="44">
        <v>11</v>
      </c>
      <c r="D19" s="47"/>
      <c r="E19" s="80"/>
      <c r="F19" s="80"/>
      <c r="G19" s="81"/>
      <c r="H19" s="80"/>
      <c r="I19" s="82" t="str">
        <f t="shared" si="0"/>
        <v/>
      </c>
      <c r="J19" s="79" t="str">
        <f t="shared" si="1"/>
        <v/>
      </c>
      <c r="K19" s="114">
        <v>0.4</v>
      </c>
      <c r="L19" s="115">
        <v>1.5</v>
      </c>
      <c r="M19" s="115">
        <v>10</v>
      </c>
      <c r="N19" s="115">
        <v>1</v>
      </c>
      <c r="O19" s="48" t="str">
        <f t="shared" si="2"/>
        <v/>
      </c>
      <c r="P19" s="79" t="str">
        <f t="shared" si="3"/>
        <v/>
      </c>
      <c r="Q19" s="52">
        <v>0.5</v>
      </c>
      <c r="R19" s="116">
        <v>8</v>
      </c>
      <c r="S19" s="48" t="str">
        <f t="shared" si="4"/>
        <v/>
      </c>
      <c r="T19" s="79" t="str">
        <f t="shared" si="5"/>
        <v/>
      </c>
      <c r="U19" s="3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</row>
    <row r="20" spans="1:60" x14ac:dyDescent="0.3">
      <c r="A20" s="5"/>
      <c r="B20" s="3"/>
      <c r="C20" s="44">
        <v>12</v>
      </c>
      <c r="D20" s="47"/>
      <c r="E20" s="80"/>
      <c r="F20" s="80"/>
      <c r="G20" s="81"/>
      <c r="H20" s="80"/>
      <c r="I20" s="82" t="str">
        <f t="shared" si="0"/>
        <v/>
      </c>
      <c r="J20" s="79" t="str">
        <f t="shared" si="1"/>
        <v/>
      </c>
      <c r="K20" s="114">
        <v>0.4</v>
      </c>
      <c r="L20" s="115">
        <v>1.5</v>
      </c>
      <c r="M20" s="115">
        <v>10</v>
      </c>
      <c r="N20" s="115">
        <v>1</v>
      </c>
      <c r="O20" s="48" t="str">
        <f t="shared" si="2"/>
        <v/>
      </c>
      <c r="P20" s="79" t="str">
        <f t="shared" si="3"/>
        <v/>
      </c>
      <c r="Q20" s="52">
        <v>0.5</v>
      </c>
      <c r="R20" s="116">
        <v>8</v>
      </c>
      <c r="S20" s="48" t="str">
        <f t="shared" si="4"/>
        <v/>
      </c>
      <c r="T20" s="79" t="str">
        <f t="shared" si="5"/>
        <v/>
      </c>
      <c r="U20" s="3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</row>
    <row r="21" spans="1:60" x14ac:dyDescent="0.3">
      <c r="A21" s="5"/>
      <c r="B21" s="3"/>
      <c r="C21" s="44">
        <v>13</v>
      </c>
      <c r="D21" s="47"/>
      <c r="E21" s="80"/>
      <c r="F21" s="80"/>
      <c r="G21" s="81"/>
      <c r="H21" s="80"/>
      <c r="I21" s="82" t="str">
        <f t="shared" si="0"/>
        <v/>
      </c>
      <c r="J21" s="79" t="str">
        <f t="shared" si="1"/>
        <v/>
      </c>
      <c r="K21" s="114">
        <v>0.4</v>
      </c>
      <c r="L21" s="115">
        <v>1.5</v>
      </c>
      <c r="M21" s="115">
        <v>10</v>
      </c>
      <c r="N21" s="115">
        <v>1</v>
      </c>
      <c r="O21" s="48" t="str">
        <f t="shared" si="2"/>
        <v/>
      </c>
      <c r="P21" s="79" t="str">
        <f t="shared" si="3"/>
        <v/>
      </c>
      <c r="Q21" s="52">
        <v>0.5</v>
      </c>
      <c r="R21" s="116">
        <v>8</v>
      </c>
      <c r="S21" s="48" t="str">
        <f t="shared" si="4"/>
        <v/>
      </c>
      <c r="T21" s="79" t="str">
        <f t="shared" si="5"/>
        <v/>
      </c>
      <c r="U21" s="3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</row>
    <row r="22" spans="1:60" x14ac:dyDescent="0.3">
      <c r="A22" s="5"/>
      <c r="B22" s="3"/>
      <c r="C22" s="44">
        <v>14</v>
      </c>
      <c r="D22" s="47"/>
      <c r="E22" s="80"/>
      <c r="F22" s="80"/>
      <c r="G22" s="81"/>
      <c r="H22" s="80"/>
      <c r="I22" s="82" t="str">
        <f t="shared" si="0"/>
        <v/>
      </c>
      <c r="J22" s="79" t="str">
        <f t="shared" si="1"/>
        <v/>
      </c>
      <c r="K22" s="114">
        <v>0.4</v>
      </c>
      <c r="L22" s="115">
        <v>1.5</v>
      </c>
      <c r="M22" s="115">
        <v>10</v>
      </c>
      <c r="N22" s="115">
        <v>1</v>
      </c>
      <c r="O22" s="48" t="str">
        <f t="shared" si="2"/>
        <v/>
      </c>
      <c r="P22" s="79" t="str">
        <f t="shared" si="3"/>
        <v/>
      </c>
      <c r="Q22" s="52">
        <v>0.5</v>
      </c>
      <c r="R22" s="116">
        <v>8</v>
      </c>
      <c r="S22" s="48" t="str">
        <f t="shared" si="4"/>
        <v/>
      </c>
      <c r="T22" s="79" t="str">
        <f t="shared" si="5"/>
        <v/>
      </c>
      <c r="U22" s="3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</row>
    <row r="23" spans="1:60" x14ac:dyDescent="0.3">
      <c r="A23" s="5"/>
      <c r="B23" s="3"/>
      <c r="C23" s="44">
        <v>15</v>
      </c>
      <c r="D23" s="47"/>
      <c r="E23" s="80"/>
      <c r="F23" s="80"/>
      <c r="G23" s="81"/>
      <c r="H23" s="80"/>
      <c r="I23" s="82" t="str">
        <f t="shared" si="0"/>
        <v/>
      </c>
      <c r="J23" s="79" t="str">
        <f t="shared" si="1"/>
        <v/>
      </c>
      <c r="K23" s="114">
        <v>0.4</v>
      </c>
      <c r="L23" s="115">
        <v>1.5</v>
      </c>
      <c r="M23" s="115">
        <v>10</v>
      </c>
      <c r="N23" s="115">
        <v>1</v>
      </c>
      <c r="O23" s="48" t="str">
        <f t="shared" si="2"/>
        <v/>
      </c>
      <c r="P23" s="79" t="str">
        <f t="shared" si="3"/>
        <v/>
      </c>
      <c r="Q23" s="52">
        <v>0.5</v>
      </c>
      <c r="R23" s="116">
        <v>8</v>
      </c>
      <c r="S23" s="48" t="str">
        <f t="shared" si="4"/>
        <v/>
      </c>
      <c r="T23" s="79" t="str">
        <f t="shared" si="5"/>
        <v/>
      </c>
      <c r="U23" s="3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</row>
    <row r="24" spans="1:60" x14ac:dyDescent="0.3">
      <c r="A24" s="5"/>
      <c r="B24" s="3"/>
      <c r="C24" s="44">
        <v>16</v>
      </c>
      <c r="D24" s="47"/>
      <c r="E24" s="80"/>
      <c r="F24" s="80"/>
      <c r="G24" s="81"/>
      <c r="H24" s="80"/>
      <c r="I24" s="82" t="str">
        <f t="shared" si="0"/>
        <v/>
      </c>
      <c r="J24" s="79" t="str">
        <f t="shared" si="1"/>
        <v/>
      </c>
      <c r="K24" s="114">
        <v>0.4</v>
      </c>
      <c r="L24" s="115">
        <v>1.5</v>
      </c>
      <c r="M24" s="115">
        <v>10</v>
      </c>
      <c r="N24" s="115">
        <v>1</v>
      </c>
      <c r="O24" s="48" t="str">
        <f t="shared" si="2"/>
        <v/>
      </c>
      <c r="P24" s="79" t="str">
        <f t="shared" si="3"/>
        <v/>
      </c>
      <c r="Q24" s="52">
        <v>0.5</v>
      </c>
      <c r="R24" s="116">
        <v>8</v>
      </c>
      <c r="S24" s="48" t="str">
        <f t="shared" si="4"/>
        <v/>
      </c>
      <c r="T24" s="79" t="str">
        <f t="shared" si="5"/>
        <v/>
      </c>
      <c r="U24" s="3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</row>
    <row r="25" spans="1:60" x14ac:dyDescent="0.3">
      <c r="A25" s="5"/>
      <c r="B25" s="3"/>
      <c r="C25" s="44">
        <v>17</v>
      </c>
      <c r="D25" s="47"/>
      <c r="E25" s="80"/>
      <c r="F25" s="80"/>
      <c r="G25" s="81"/>
      <c r="H25" s="80"/>
      <c r="I25" s="82" t="str">
        <f t="shared" si="0"/>
        <v/>
      </c>
      <c r="J25" s="79" t="str">
        <f t="shared" si="1"/>
        <v/>
      </c>
      <c r="K25" s="114">
        <v>0.4</v>
      </c>
      <c r="L25" s="115">
        <v>1.5</v>
      </c>
      <c r="M25" s="115">
        <v>10</v>
      </c>
      <c r="N25" s="115">
        <v>1</v>
      </c>
      <c r="O25" s="48" t="str">
        <f t="shared" si="2"/>
        <v/>
      </c>
      <c r="P25" s="79" t="str">
        <f t="shared" si="3"/>
        <v/>
      </c>
      <c r="Q25" s="52">
        <v>0.5</v>
      </c>
      <c r="R25" s="116">
        <v>8</v>
      </c>
      <c r="S25" s="48" t="str">
        <f t="shared" si="4"/>
        <v/>
      </c>
      <c r="T25" s="79" t="str">
        <f t="shared" si="5"/>
        <v/>
      </c>
      <c r="U25" s="3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</row>
    <row r="26" spans="1:60" x14ac:dyDescent="0.3">
      <c r="A26" s="5"/>
      <c r="B26" s="3"/>
      <c r="C26" s="44">
        <v>18</v>
      </c>
      <c r="D26" s="47"/>
      <c r="E26" s="80"/>
      <c r="F26" s="80"/>
      <c r="G26" s="81"/>
      <c r="H26" s="80"/>
      <c r="I26" s="82" t="str">
        <f t="shared" si="0"/>
        <v/>
      </c>
      <c r="J26" s="79" t="str">
        <f t="shared" si="1"/>
        <v/>
      </c>
      <c r="K26" s="114">
        <v>0.4</v>
      </c>
      <c r="L26" s="115">
        <v>1.5</v>
      </c>
      <c r="M26" s="115">
        <v>10</v>
      </c>
      <c r="N26" s="115">
        <v>1</v>
      </c>
      <c r="O26" s="48" t="str">
        <f t="shared" si="2"/>
        <v/>
      </c>
      <c r="P26" s="79" t="str">
        <f t="shared" si="3"/>
        <v/>
      </c>
      <c r="Q26" s="52">
        <v>0.5</v>
      </c>
      <c r="R26" s="116">
        <v>8</v>
      </c>
      <c r="S26" s="48" t="str">
        <f t="shared" si="4"/>
        <v/>
      </c>
      <c r="T26" s="79" t="str">
        <f t="shared" si="5"/>
        <v/>
      </c>
      <c r="U26" s="3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</row>
    <row r="27" spans="1:60" x14ac:dyDescent="0.3">
      <c r="A27" s="5"/>
      <c r="B27" s="3"/>
      <c r="C27" s="44">
        <v>19</v>
      </c>
      <c r="D27" s="47"/>
      <c r="E27" s="80"/>
      <c r="F27" s="80"/>
      <c r="G27" s="81"/>
      <c r="H27" s="80"/>
      <c r="I27" s="82" t="str">
        <f t="shared" si="0"/>
        <v/>
      </c>
      <c r="J27" s="79" t="str">
        <f t="shared" si="1"/>
        <v/>
      </c>
      <c r="K27" s="114">
        <v>0.4</v>
      </c>
      <c r="L27" s="115">
        <v>1.5</v>
      </c>
      <c r="M27" s="115">
        <v>10</v>
      </c>
      <c r="N27" s="115">
        <v>1</v>
      </c>
      <c r="O27" s="48" t="str">
        <f t="shared" si="2"/>
        <v/>
      </c>
      <c r="P27" s="79" t="str">
        <f t="shared" si="3"/>
        <v/>
      </c>
      <c r="Q27" s="52">
        <v>0.5</v>
      </c>
      <c r="R27" s="116">
        <v>8</v>
      </c>
      <c r="S27" s="48" t="str">
        <f t="shared" si="4"/>
        <v/>
      </c>
      <c r="T27" s="79" t="str">
        <f t="shared" si="5"/>
        <v/>
      </c>
      <c r="U27" s="3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</row>
    <row r="28" spans="1:60" x14ac:dyDescent="0.3">
      <c r="A28" s="5"/>
      <c r="B28" s="3"/>
      <c r="C28" s="44">
        <v>20</v>
      </c>
      <c r="D28" s="47"/>
      <c r="E28" s="80"/>
      <c r="F28" s="80"/>
      <c r="G28" s="81"/>
      <c r="H28" s="80"/>
      <c r="I28" s="82" t="str">
        <f t="shared" si="0"/>
        <v/>
      </c>
      <c r="J28" s="79" t="str">
        <f t="shared" si="1"/>
        <v/>
      </c>
      <c r="K28" s="114">
        <v>0.4</v>
      </c>
      <c r="L28" s="115">
        <v>1.5</v>
      </c>
      <c r="M28" s="115">
        <v>10</v>
      </c>
      <c r="N28" s="115">
        <v>1</v>
      </c>
      <c r="O28" s="48" t="str">
        <f t="shared" si="2"/>
        <v/>
      </c>
      <c r="P28" s="79" t="str">
        <f t="shared" si="3"/>
        <v/>
      </c>
      <c r="Q28" s="52">
        <v>0.5</v>
      </c>
      <c r="R28" s="116">
        <v>8</v>
      </c>
      <c r="S28" s="48" t="str">
        <f t="shared" si="4"/>
        <v/>
      </c>
      <c r="T28" s="79" t="str">
        <f t="shared" si="5"/>
        <v/>
      </c>
      <c r="U28" s="3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</row>
    <row r="29" spans="1:60" x14ac:dyDescent="0.3">
      <c r="A29" s="5"/>
      <c r="B29" s="3"/>
      <c r="C29" s="44">
        <v>21</v>
      </c>
      <c r="D29" s="47"/>
      <c r="E29" s="80"/>
      <c r="F29" s="80"/>
      <c r="G29" s="81"/>
      <c r="H29" s="80"/>
      <c r="I29" s="82" t="str">
        <f t="shared" si="0"/>
        <v/>
      </c>
      <c r="J29" s="79" t="str">
        <f t="shared" si="1"/>
        <v/>
      </c>
      <c r="K29" s="114">
        <v>0.4</v>
      </c>
      <c r="L29" s="115">
        <v>1.5</v>
      </c>
      <c r="M29" s="115">
        <v>10</v>
      </c>
      <c r="N29" s="115">
        <v>1</v>
      </c>
      <c r="O29" s="48" t="str">
        <f t="shared" si="2"/>
        <v/>
      </c>
      <c r="P29" s="79" t="str">
        <f t="shared" si="3"/>
        <v/>
      </c>
      <c r="Q29" s="52">
        <v>0.5</v>
      </c>
      <c r="R29" s="116">
        <v>8</v>
      </c>
      <c r="S29" s="48" t="str">
        <f t="shared" si="4"/>
        <v/>
      </c>
      <c r="T29" s="79" t="str">
        <f t="shared" si="5"/>
        <v/>
      </c>
      <c r="U29" s="3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</row>
    <row r="30" spans="1:60" x14ac:dyDescent="0.3">
      <c r="A30" s="5"/>
      <c r="B30" s="3"/>
      <c r="C30" s="44">
        <v>22</v>
      </c>
      <c r="D30" s="47"/>
      <c r="E30" s="80"/>
      <c r="F30" s="80"/>
      <c r="G30" s="81"/>
      <c r="H30" s="80"/>
      <c r="I30" s="82" t="str">
        <f t="shared" si="0"/>
        <v/>
      </c>
      <c r="J30" s="79" t="str">
        <f t="shared" si="1"/>
        <v/>
      </c>
      <c r="K30" s="114">
        <v>0.4</v>
      </c>
      <c r="L30" s="115">
        <v>1.5</v>
      </c>
      <c r="M30" s="115">
        <v>10</v>
      </c>
      <c r="N30" s="115">
        <v>1</v>
      </c>
      <c r="O30" s="48" t="str">
        <f t="shared" si="2"/>
        <v/>
      </c>
      <c r="P30" s="79" t="str">
        <f t="shared" si="3"/>
        <v/>
      </c>
      <c r="Q30" s="52">
        <v>0.5</v>
      </c>
      <c r="R30" s="116">
        <v>8</v>
      </c>
      <c r="S30" s="48" t="str">
        <f t="shared" si="4"/>
        <v/>
      </c>
      <c r="T30" s="79" t="str">
        <f t="shared" si="5"/>
        <v/>
      </c>
      <c r="U30" s="3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</row>
    <row r="31" spans="1:60" x14ac:dyDescent="0.3">
      <c r="A31" s="5"/>
      <c r="B31" s="3"/>
      <c r="C31" s="44">
        <v>23</v>
      </c>
      <c r="D31" s="47"/>
      <c r="E31" s="80"/>
      <c r="F31" s="80"/>
      <c r="G31" s="81"/>
      <c r="H31" s="80"/>
      <c r="I31" s="82" t="str">
        <f t="shared" si="0"/>
        <v/>
      </c>
      <c r="J31" s="79" t="str">
        <f t="shared" si="1"/>
        <v/>
      </c>
      <c r="K31" s="114">
        <v>0.4</v>
      </c>
      <c r="L31" s="115">
        <v>1.5</v>
      </c>
      <c r="M31" s="115">
        <v>10</v>
      </c>
      <c r="N31" s="115">
        <v>1</v>
      </c>
      <c r="O31" s="48" t="str">
        <f t="shared" si="2"/>
        <v/>
      </c>
      <c r="P31" s="79" t="str">
        <f t="shared" si="3"/>
        <v/>
      </c>
      <c r="Q31" s="52">
        <v>0.5</v>
      </c>
      <c r="R31" s="116">
        <v>8</v>
      </c>
      <c r="S31" s="48" t="str">
        <f t="shared" si="4"/>
        <v/>
      </c>
      <c r="T31" s="79" t="str">
        <f t="shared" si="5"/>
        <v/>
      </c>
      <c r="U31" s="3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</row>
    <row r="32" spans="1:60" x14ac:dyDescent="0.3">
      <c r="A32" s="5"/>
      <c r="B32" s="3"/>
      <c r="C32" s="44">
        <v>24</v>
      </c>
      <c r="D32" s="47"/>
      <c r="E32" s="80"/>
      <c r="F32" s="80"/>
      <c r="G32" s="81"/>
      <c r="H32" s="80"/>
      <c r="I32" s="82" t="str">
        <f t="shared" si="0"/>
        <v/>
      </c>
      <c r="J32" s="79" t="str">
        <f t="shared" si="1"/>
        <v/>
      </c>
      <c r="K32" s="114">
        <v>0.4</v>
      </c>
      <c r="L32" s="115">
        <v>1.5</v>
      </c>
      <c r="M32" s="115">
        <v>10</v>
      </c>
      <c r="N32" s="115">
        <v>1</v>
      </c>
      <c r="O32" s="48" t="str">
        <f t="shared" si="2"/>
        <v/>
      </c>
      <c r="P32" s="79" t="str">
        <f t="shared" si="3"/>
        <v/>
      </c>
      <c r="Q32" s="52">
        <v>0.5</v>
      </c>
      <c r="R32" s="116">
        <v>8</v>
      </c>
      <c r="S32" s="48" t="str">
        <f t="shared" si="4"/>
        <v/>
      </c>
      <c r="T32" s="79" t="str">
        <f t="shared" si="5"/>
        <v/>
      </c>
      <c r="U32" s="3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</row>
    <row r="33" spans="1:60" x14ac:dyDescent="0.3">
      <c r="A33" s="5"/>
      <c r="B33" s="3"/>
      <c r="C33" s="44">
        <v>25</v>
      </c>
      <c r="D33" s="47"/>
      <c r="E33" s="80"/>
      <c r="F33" s="80"/>
      <c r="G33" s="81"/>
      <c r="H33" s="80"/>
      <c r="I33" s="82" t="str">
        <f t="shared" si="0"/>
        <v/>
      </c>
      <c r="J33" s="79" t="str">
        <f t="shared" si="1"/>
        <v/>
      </c>
      <c r="K33" s="114">
        <v>0.4</v>
      </c>
      <c r="L33" s="115">
        <v>1.5</v>
      </c>
      <c r="M33" s="115">
        <v>10</v>
      </c>
      <c r="N33" s="115">
        <v>1</v>
      </c>
      <c r="O33" s="48" t="str">
        <f t="shared" si="2"/>
        <v/>
      </c>
      <c r="P33" s="79" t="str">
        <f t="shared" si="3"/>
        <v/>
      </c>
      <c r="Q33" s="52">
        <v>0.5</v>
      </c>
      <c r="R33" s="116">
        <v>8</v>
      </c>
      <c r="S33" s="48" t="str">
        <f t="shared" si="4"/>
        <v/>
      </c>
      <c r="T33" s="79" t="str">
        <f t="shared" si="5"/>
        <v/>
      </c>
      <c r="U33" s="3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</row>
    <row r="34" spans="1:60" x14ac:dyDescent="0.3">
      <c r="A34" s="5"/>
      <c r="B34" s="3"/>
      <c r="C34" s="44">
        <v>26</v>
      </c>
      <c r="D34" s="47"/>
      <c r="E34" s="80"/>
      <c r="F34" s="80"/>
      <c r="G34" s="81"/>
      <c r="H34" s="80"/>
      <c r="I34" s="82" t="str">
        <f t="shared" si="0"/>
        <v/>
      </c>
      <c r="J34" s="79" t="str">
        <f t="shared" si="1"/>
        <v/>
      </c>
      <c r="K34" s="114">
        <v>0.4</v>
      </c>
      <c r="L34" s="115">
        <v>1.5</v>
      </c>
      <c r="M34" s="115">
        <v>10</v>
      </c>
      <c r="N34" s="115">
        <v>1</v>
      </c>
      <c r="O34" s="48" t="str">
        <f t="shared" si="2"/>
        <v/>
      </c>
      <c r="P34" s="79" t="str">
        <f t="shared" si="3"/>
        <v/>
      </c>
      <c r="Q34" s="52">
        <v>0.5</v>
      </c>
      <c r="R34" s="116">
        <v>8</v>
      </c>
      <c r="S34" s="48" t="str">
        <f t="shared" si="4"/>
        <v/>
      </c>
      <c r="T34" s="79" t="str">
        <f t="shared" si="5"/>
        <v/>
      </c>
      <c r="U34" s="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</row>
    <row r="35" spans="1:60" x14ac:dyDescent="0.3">
      <c r="A35" s="5"/>
      <c r="B35" s="3"/>
      <c r="C35" s="44">
        <v>27</v>
      </c>
      <c r="D35" s="47"/>
      <c r="E35" s="80"/>
      <c r="F35" s="80"/>
      <c r="G35" s="81"/>
      <c r="H35" s="80"/>
      <c r="I35" s="82" t="str">
        <f t="shared" si="0"/>
        <v/>
      </c>
      <c r="J35" s="79" t="str">
        <f t="shared" si="1"/>
        <v/>
      </c>
      <c r="K35" s="114">
        <v>0.4</v>
      </c>
      <c r="L35" s="115">
        <v>1.5</v>
      </c>
      <c r="M35" s="115">
        <v>10</v>
      </c>
      <c r="N35" s="115">
        <v>1</v>
      </c>
      <c r="O35" s="48" t="str">
        <f t="shared" si="2"/>
        <v/>
      </c>
      <c r="P35" s="79" t="str">
        <f t="shared" si="3"/>
        <v/>
      </c>
      <c r="Q35" s="52">
        <v>0.5</v>
      </c>
      <c r="R35" s="116">
        <v>8</v>
      </c>
      <c r="S35" s="48" t="str">
        <f t="shared" si="4"/>
        <v/>
      </c>
      <c r="T35" s="79" t="str">
        <f t="shared" si="5"/>
        <v/>
      </c>
      <c r="U35" s="3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</row>
    <row r="36" spans="1:60" x14ac:dyDescent="0.3">
      <c r="A36" s="5"/>
      <c r="B36" s="3"/>
      <c r="C36" s="44">
        <v>28</v>
      </c>
      <c r="D36" s="47"/>
      <c r="E36" s="80"/>
      <c r="F36" s="80"/>
      <c r="G36" s="81"/>
      <c r="H36" s="80"/>
      <c r="I36" s="82" t="str">
        <f t="shared" si="0"/>
        <v/>
      </c>
      <c r="J36" s="79" t="str">
        <f t="shared" si="1"/>
        <v/>
      </c>
      <c r="K36" s="114">
        <v>0.4</v>
      </c>
      <c r="L36" s="115">
        <v>1.5</v>
      </c>
      <c r="M36" s="115">
        <v>10</v>
      </c>
      <c r="N36" s="115">
        <v>1</v>
      </c>
      <c r="O36" s="48" t="str">
        <f t="shared" si="2"/>
        <v/>
      </c>
      <c r="P36" s="79" t="str">
        <f t="shared" si="3"/>
        <v/>
      </c>
      <c r="Q36" s="52">
        <v>0.5</v>
      </c>
      <c r="R36" s="116">
        <v>8</v>
      </c>
      <c r="S36" s="48" t="str">
        <f t="shared" si="4"/>
        <v/>
      </c>
      <c r="T36" s="79" t="str">
        <f t="shared" si="5"/>
        <v/>
      </c>
      <c r="U36" s="3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</row>
    <row r="37" spans="1:60" x14ac:dyDescent="0.3">
      <c r="A37" s="5"/>
      <c r="B37" s="3"/>
      <c r="C37" s="44">
        <v>29</v>
      </c>
      <c r="D37" s="47"/>
      <c r="E37" s="80"/>
      <c r="F37" s="80"/>
      <c r="G37" s="81"/>
      <c r="H37" s="80"/>
      <c r="I37" s="82" t="str">
        <f t="shared" si="0"/>
        <v/>
      </c>
      <c r="J37" s="79" t="str">
        <f t="shared" si="1"/>
        <v/>
      </c>
      <c r="K37" s="114">
        <v>0.4</v>
      </c>
      <c r="L37" s="115">
        <v>1.5</v>
      </c>
      <c r="M37" s="115">
        <v>10</v>
      </c>
      <c r="N37" s="115">
        <v>1</v>
      </c>
      <c r="O37" s="48" t="str">
        <f t="shared" si="2"/>
        <v/>
      </c>
      <c r="P37" s="79" t="str">
        <f t="shared" si="3"/>
        <v/>
      </c>
      <c r="Q37" s="52">
        <v>0.5</v>
      </c>
      <c r="R37" s="116">
        <v>8</v>
      </c>
      <c r="S37" s="48" t="str">
        <f t="shared" si="4"/>
        <v/>
      </c>
      <c r="T37" s="79" t="str">
        <f t="shared" si="5"/>
        <v/>
      </c>
      <c r="U37" s="3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</row>
    <row r="38" spans="1:60" x14ac:dyDescent="0.3">
      <c r="A38" s="5"/>
      <c r="B38" s="3"/>
      <c r="C38" s="44">
        <v>30</v>
      </c>
      <c r="D38" s="47"/>
      <c r="E38" s="80"/>
      <c r="F38" s="80"/>
      <c r="G38" s="81"/>
      <c r="H38" s="80"/>
      <c r="I38" s="82" t="str">
        <f t="shared" si="0"/>
        <v/>
      </c>
      <c r="J38" s="79" t="str">
        <f t="shared" si="1"/>
        <v/>
      </c>
      <c r="K38" s="114">
        <v>0.4</v>
      </c>
      <c r="L38" s="115">
        <v>1.5</v>
      </c>
      <c r="M38" s="115">
        <v>10</v>
      </c>
      <c r="N38" s="115">
        <v>1</v>
      </c>
      <c r="O38" s="48" t="str">
        <f t="shared" si="2"/>
        <v/>
      </c>
      <c r="P38" s="79" t="str">
        <f t="shared" si="3"/>
        <v/>
      </c>
      <c r="Q38" s="52">
        <v>0.5</v>
      </c>
      <c r="R38" s="116">
        <v>8</v>
      </c>
      <c r="S38" s="48" t="str">
        <f t="shared" si="4"/>
        <v/>
      </c>
      <c r="T38" s="79" t="str">
        <f t="shared" si="5"/>
        <v/>
      </c>
      <c r="U38" s="3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</row>
    <row r="39" spans="1:60" x14ac:dyDescent="0.3">
      <c r="A39" s="5"/>
      <c r="B39" s="3"/>
      <c r="C39" s="44">
        <v>31</v>
      </c>
      <c r="D39" s="47"/>
      <c r="E39" s="80"/>
      <c r="F39" s="80"/>
      <c r="G39" s="81"/>
      <c r="H39" s="80"/>
      <c r="I39" s="82" t="str">
        <f t="shared" si="0"/>
        <v/>
      </c>
      <c r="J39" s="79" t="str">
        <f t="shared" si="1"/>
        <v/>
      </c>
      <c r="K39" s="114">
        <v>0.4</v>
      </c>
      <c r="L39" s="115">
        <v>1.5</v>
      </c>
      <c r="M39" s="115">
        <v>10</v>
      </c>
      <c r="N39" s="115">
        <v>1</v>
      </c>
      <c r="O39" s="48" t="str">
        <f t="shared" si="2"/>
        <v/>
      </c>
      <c r="P39" s="79" t="str">
        <f t="shared" si="3"/>
        <v/>
      </c>
      <c r="Q39" s="52">
        <v>0.5</v>
      </c>
      <c r="R39" s="116">
        <v>8</v>
      </c>
      <c r="S39" s="48" t="str">
        <f t="shared" si="4"/>
        <v/>
      </c>
      <c r="T39" s="79" t="str">
        <f t="shared" si="5"/>
        <v/>
      </c>
      <c r="U39" s="3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</row>
    <row r="40" spans="1:60" x14ac:dyDescent="0.3">
      <c r="A40" s="5"/>
      <c r="B40" s="3"/>
      <c r="C40" s="44">
        <v>32</v>
      </c>
      <c r="D40" s="47"/>
      <c r="E40" s="80"/>
      <c r="F40" s="80"/>
      <c r="G40" s="81"/>
      <c r="H40" s="80"/>
      <c r="I40" s="82" t="str">
        <f t="shared" si="0"/>
        <v/>
      </c>
      <c r="J40" s="79" t="str">
        <f t="shared" si="1"/>
        <v/>
      </c>
      <c r="K40" s="114">
        <v>0.4</v>
      </c>
      <c r="L40" s="115">
        <v>1.5</v>
      </c>
      <c r="M40" s="115">
        <v>10</v>
      </c>
      <c r="N40" s="115">
        <v>1</v>
      </c>
      <c r="O40" s="48" t="str">
        <f t="shared" si="2"/>
        <v/>
      </c>
      <c r="P40" s="79" t="str">
        <f t="shared" si="3"/>
        <v/>
      </c>
      <c r="Q40" s="52">
        <v>0.5</v>
      </c>
      <c r="R40" s="116">
        <v>8</v>
      </c>
      <c r="S40" s="48" t="str">
        <f t="shared" si="4"/>
        <v/>
      </c>
      <c r="T40" s="79" t="str">
        <f t="shared" si="5"/>
        <v/>
      </c>
      <c r="U40" s="3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</row>
    <row r="41" spans="1:60" x14ac:dyDescent="0.3">
      <c r="A41" s="5"/>
      <c r="B41" s="3"/>
      <c r="C41" s="44">
        <v>33</v>
      </c>
      <c r="D41" s="47"/>
      <c r="E41" s="80"/>
      <c r="F41" s="80"/>
      <c r="G41" s="81"/>
      <c r="H41" s="80"/>
      <c r="I41" s="82" t="str">
        <f t="shared" si="0"/>
        <v/>
      </c>
      <c r="J41" s="79" t="str">
        <f t="shared" si="1"/>
        <v/>
      </c>
      <c r="K41" s="114">
        <v>0.4</v>
      </c>
      <c r="L41" s="115">
        <v>1.5</v>
      </c>
      <c r="M41" s="115">
        <v>10</v>
      </c>
      <c r="N41" s="115">
        <v>1</v>
      </c>
      <c r="O41" s="48" t="str">
        <f t="shared" si="2"/>
        <v/>
      </c>
      <c r="P41" s="79" t="str">
        <f t="shared" si="3"/>
        <v/>
      </c>
      <c r="Q41" s="52">
        <v>0.5</v>
      </c>
      <c r="R41" s="116">
        <v>8</v>
      </c>
      <c r="S41" s="48" t="str">
        <f t="shared" si="4"/>
        <v/>
      </c>
      <c r="T41" s="79" t="str">
        <f t="shared" si="5"/>
        <v/>
      </c>
      <c r="U41" s="3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</row>
    <row r="42" spans="1:60" x14ac:dyDescent="0.3">
      <c r="A42" s="5"/>
      <c r="B42" s="3"/>
      <c r="C42" s="44">
        <v>34</v>
      </c>
      <c r="D42" s="47"/>
      <c r="E42" s="80"/>
      <c r="F42" s="80"/>
      <c r="G42" s="81"/>
      <c r="H42" s="80"/>
      <c r="I42" s="82" t="str">
        <f t="shared" si="0"/>
        <v/>
      </c>
      <c r="J42" s="79" t="str">
        <f t="shared" si="1"/>
        <v/>
      </c>
      <c r="K42" s="114">
        <v>0.4</v>
      </c>
      <c r="L42" s="115">
        <v>1.5</v>
      </c>
      <c r="M42" s="115">
        <v>10</v>
      </c>
      <c r="N42" s="115">
        <v>1</v>
      </c>
      <c r="O42" s="48" t="str">
        <f t="shared" si="2"/>
        <v/>
      </c>
      <c r="P42" s="79" t="str">
        <f t="shared" si="3"/>
        <v/>
      </c>
      <c r="Q42" s="52">
        <v>0.5</v>
      </c>
      <c r="R42" s="116">
        <v>8</v>
      </c>
      <c r="S42" s="48" t="str">
        <f t="shared" si="4"/>
        <v/>
      </c>
      <c r="T42" s="79" t="str">
        <f t="shared" si="5"/>
        <v/>
      </c>
      <c r="U42" s="3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</row>
    <row r="43" spans="1:60" x14ac:dyDescent="0.3">
      <c r="A43" s="5"/>
      <c r="B43" s="3"/>
      <c r="C43" s="44">
        <v>35</v>
      </c>
      <c r="D43" s="47"/>
      <c r="E43" s="80"/>
      <c r="F43" s="80"/>
      <c r="G43" s="81"/>
      <c r="H43" s="80"/>
      <c r="I43" s="82" t="str">
        <f t="shared" si="0"/>
        <v/>
      </c>
      <c r="J43" s="79" t="str">
        <f t="shared" si="1"/>
        <v/>
      </c>
      <c r="K43" s="114">
        <v>0.4</v>
      </c>
      <c r="L43" s="115">
        <v>1.5</v>
      </c>
      <c r="M43" s="115">
        <v>10</v>
      </c>
      <c r="N43" s="115">
        <v>1</v>
      </c>
      <c r="O43" s="48" t="str">
        <f t="shared" si="2"/>
        <v/>
      </c>
      <c r="P43" s="79" t="str">
        <f t="shared" si="3"/>
        <v/>
      </c>
      <c r="Q43" s="52">
        <v>0.5</v>
      </c>
      <c r="R43" s="116">
        <v>8</v>
      </c>
      <c r="S43" s="48" t="str">
        <f t="shared" si="4"/>
        <v/>
      </c>
      <c r="T43" s="79" t="str">
        <f t="shared" si="5"/>
        <v/>
      </c>
      <c r="U43" s="3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</row>
    <row r="44" spans="1:60" x14ac:dyDescent="0.3">
      <c r="A44" s="5"/>
      <c r="B44" s="3"/>
      <c r="C44" s="44">
        <v>36</v>
      </c>
      <c r="D44" s="47"/>
      <c r="E44" s="80"/>
      <c r="F44" s="80"/>
      <c r="G44" s="81"/>
      <c r="H44" s="80"/>
      <c r="I44" s="82" t="str">
        <f t="shared" si="0"/>
        <v/>
      </c>
      <c r="J44" s="79" t="str">
        <f t="shared" si="1"/>
        <v/>
      </c>
      <c r="K44" s="114">
        <v>0.4</v>
      </c>
      <c r="L44" s="115">
        <v>1.5</v>
      </c>
      <c r="M44" s="115">
        <v>10</v>
      </c>
      <c r="N44" s="115">
        <v>1</v>
      </c>
      <c r="O44" s="48" t="str">
        <f t="shared" si="2"/>
        <v/>
      </c>
      <c r="P44" s="79" t="str">
        <f t="shared" si="3"/>
        <v/>
      </c>
      <c r="Q44" s="52">
        <v>0.5</v>
      </c>
      <c r="R44" s="116">
        <v>8</v>
      </c>
      <c r="S44" s="48" t="str">
        <f t="shared" si="4"/>
        <v/>
      </c>
      <c r="T44" s="79" t="str">
        <f t="shared" si="5"/>
        <v/>
      </c>
      <c r="U44" s="3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</row>
    <row r="45" spans="1:60" x14ac:dyDescent="0.3">
      <c r="A45" s="5"/>
      <c r="B45" s="3"/>
      <c r="C45" s="44">
        <v>37</v>
      </c>
      <c r="D45" s="47"/>
      <c r="E45" s="80"/>
      <c r="F45" s="80"/>
      <c r="G45" s="81"/>
      <c r="H45" s="80"/>
      <c r="I45" s="82" t="str">
        <f t="shared" si="0"/>
        <v/>
      </c>
      <c r="J45" s="79" t="str">
        <f t="shared" si="1"/>
        <v/>
      </c>
      <c r="K45" s="114">
        <v>0.4</v>
      </c>
      <c r="L45" s="115">
        <v>1.5</v>
      </c>
      <c r="M45" s="115">
        <v>10</v>
      </c>
      <c r="N45" s="115">
        <v>1</v>
      </c>
      <c r="O45" s="48" t="str">
        <f t="shared" si="2"/>
        <v/>
      </c>
      <c r="P45" s="79" t="str">
        <f t="shared" si="3"/>
        <v/>
      </c>
      <c r="Q45" s="52">
        <v>0.5</v>
      </c>
      <c r="R45" s="116">
        <v>8</v>
      </c>
      <c r="S45" s="48" t="str">
        <f t="shared" si="4"/>
        <v/>
      </c>
      <c r="T45" s="79" t="str">
        <f t="shared" si="5"/>
        <v/>
      </c>
      <c r="U45" s="3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</row>
    <row r="46" spans="1:60" x14ac:dyDescent="0.3">
      <c r="A46" s="5"/>
      <c r="B46" s="3"/>
      <c r="C46" s="44">
        <v>38</v>
      </c>
      <c r="D46" s="47"/>
      <c r="E46" s="80"/>
      <c r="F46" s="80"/>
      <c r="G46" s="81"/>
      <c r="H46" s="80"/>
      <c r="I46" s="82" t="str">
        <f t="shared" si="0"/>
        <v/>
      </c>
      <c r="J46" s="79" t="str">
        <f t="shared" si="1"/>
        <v/>
      </c>
      <c r="K46" s="114">
        <v>0.4</v>
      </c>
      <c r="L46" s="115">
        <v>1.5</v>
      </c>
      <c r="M46" s="115">
        <v>10</v>
      </c>
      <c r="N46" s="115">
        <v>1</v>
      </c>
      <c r="O46" s="48" t="str">
        <f t="shared" si="2"/>
        <v/>
      </c>
      <c r="P46" s="79" t="str">
        <f t="shared" si="3"/>
        <v/>
      </c>
      <c r="Q46" s="52">
        <v>0.5</v>
      </c>
      <c r="R46" s="116">
        <v>8</v>
      </c>
      <c r="S46" s="48" t="str">
        <f t="shared" si="4"/>
        <v/>
      </c>
      <c r="T46" s="79" t="str">
        <f t="shared" si="5"/>
        <v/>
      </c>
      <c r="U46" s="3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</row>
    <row r="47" spans="1:60" x14ac:dyDescent="0.3">
      <c r="A47" s="5"/>
      <c r="B47" s="3"/>
      <c r="C47" s="44">
        <v>39</v>
      </c>
      <c r="D47" s="47"/>
      <c r="E47" s="80"/>
      <c r="F47" s="80"/>
      <c r="G47" s="81"/>
      <c r="H47" s="80"/>
      <c r="I47" s="82" t="str">
        <f t="shared" si="0"/>
        <v/>
      </c>
      <c r="J47" s="79" t="str">
        <f t="shared" si="1"/>
        <v/>
      </c>
      <c r="K47" s="114">
        <v>0.4</v>
      </c>
      <c r="L47" s="115">
        <v>1.5</v>
      </c>
      <c r="M47" s="115">
        <v>10</v>
      </c>
      <c r="N47" s="115">
        <v>1</v>
      </c>
      <c r="O47" s="48" t="str">
        <f t="shared" si="2"/>
        <v/>
      </c>
      <c r="P47" s="79" t="str">
        <f t="shared" si="3"/>
        <v/>
      </c>
      <c r="Q47" s="52">
        <v>0.5</v>
      </c>
      <c r="R47" s="116">
        <v>8</v>
      </c>
      <c r="S47" s="48" t="str">
        <f t="shared" si="4"/>
        <v/>
      </c>
      <c r="T47" s="79" t="str">
        <f t="shared" si="5"/>
        <v/>
      </c>
      <c r="U47" s="3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</row>
    <row r="48" spans="1:60" x14ac:dyDescent="0.3">
      <c r="A48" s="5"/>
      <c r="B48" s="3"/>
      <c r="C48" s="44">
        <v>40</v>
      </c>
      <c r="D48" s="47"/>
      <c r="E48" s="80"/>
      <c r="F48" s="80"/>
      <c r="G48" s="81"/>
      <c r="H48" s="80"/>
      <c r="I48" s="82" t="str">
        <f t="shared" si="0"/>
        <v/>
      </c>
      <c r="J48" s="79" t="str">
        <f t="shared" si="1"/>
        <v/>
      </c>
      <c r="K48" s="114">
        <v>0.4</v>
      </c>
      <c r="L48" s="115">
        <v>1.5</v>
      </c>
      <c r="M48" s="115">
        <v>10</v>
      </c>
      <c r="N48" s="115">
        <v>1</v>
      </c>
      <c r="O48" s="48" t="str">
        <f t="shared" si="2"/>
        <v/>
      </c>
      <c r="P48" s="79" t="str">
        <f t="shared" si="3"/>
        <v/>
      </c>
      <c r="Q48" s="52">
        <v>0.5</v>
      </c>
      <c r="R48" s="116">
        <v>8</v>
      </c>
      <c r="S48" s="48" t="str">
        <f t="shared" si="4"/>
        <v/>
      </c>
      <c r="T48" s="79" t="str">
        <f t="shared" si="5"/>
        <v/>
      </c>
      <c r="U48" s="3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</row>
    <row r="49" spans="1:58" x14ac:dyDescent="0.3">
      <c r="A49" s="5"/>
      <c r="B49" s="3"/>
      <c r="C49" s="27"/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74"/>
      <c r="O49" s="28"/>
      <c r="P49" s="28"/>
      <c r="Q49" s="28"/>
      <c r="R49" s="74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</row>
    <row r="50" spans="1:58" x14ac:dyDescent="0.3">
      <c r="A50" s="5"/>
      <c r="B50" s="3"/>
      <c r="C50" s="27"/>
      <c r="D50" s="27"/>
      <c r="E50" s="28"/>
      <c r="F50" s="28"/>
      <c r="G50" s="28"/>
      <c r="H50" s="28"/>
      <c r="I50" s="28"/>
      <c r="J50" s="28"/>
      <c r="K50" s="28"/>
      <c r="L50" s="28"/>
      <c r="M50" s="28"/>
      <c r="N50" s="74"/>
      <c r="O50" s="28"/>
      <c r="P50" s="28"/>
      <c r="Q50" s="28"/>
      <c r="R50" s="74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</row>
    <row r="51" spans="1:58" ht="9.1999999999999993" customHeight="1" x14ac:dyDescent="0.3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75"/>
      <c r="O51" s="3"/>
      <c r="P51" s="3"/>
      <c r="Q51" s="3"/>
      <c r="R51" s="75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58" ht="399.9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76"/>
      <c r="O52" s="4"/>
      <c r="P52" s="4"/>
      <c r="Q52" s="4"/>
      <c r="R52" s="76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</row>
  </sheetData>
  <sheetProtection password="8E71" sheet="1" objects="1" scenarios="1"/>
  <mergeCells count="3">
    <mergeCell ref="E4:G4"/>
    <mergeCell ref="G7:H7"/>
    <mergeCell ref="E7:F7"/>
  </mergeCells>
  <phoneticPr fontId="0" type="noConversion"/>
  <dataValidations count="1">
    <dataValidation allowBlank="1" showInputMessage="1" sqref="E49:IV65536 H8:H48 A1:D1048576 I1:IV48 E1:H6 G7:G48 E8:F48 E7" xr:uid="{00000000-0002-0000-0100-000000000000}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37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Instructions</vt:lpstr>
      <vt:lpstr>MegaCalc</vt:lpstr>
      <vt:lpstr>Absorbance_A</vt:lpstr>
      <vt:lpstr>Absorbance_B</vt:lpstr>
      <vt:lpstr>Analyte_Units_g</vt:lpstr>
      <vt:lpstr>Analyte_Units_L</vt:lpstr>
      <vt:lpstr>Average_absorbance</vt:lpstr>
      <vt:lpstr>Contact_us</vt:lpstr>
      <vt:lpstr>Dilution_fold</vt:lpstr>
      <vt:lpstr>Extract_volume_mL</vt:lpstr>
      <vt:lpstr>Incubation_time_min</vt:lpstr>
      <vt:lpstr>Instructions</vt:lpstr>
      <vt:lpstr>Instructions!Print_Area</vt:lpstr>
      <vt:lpstr>MegaCalc!Print_Area</vt:lpstr>
      <vt:lpstr>MegaCalc!Print_Titles</vt:lpstr>
      <vt:lpstr>Sample_volume_mL</vt:lpstr>
      <vt:lpstr>Sample_weight_g</vt:lpstr>
      <vt:lpstr>Total_volume_assay_mL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2005-02-08T23:06:41Z</cp:lastPrinted>
  <dcterms:created xsi:type="dcterms:W3CDTF">2004-10-05T18:50:23Z</dcterms:created>
  <dcterms:modified xsi:type="dcterms:W3CDTF">2019-09-10T15:27:21Z</dcterms:modified>
</cp:coreProperties>
</file>