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R:\MegaCalc\K-ARAB\"/>
    </mc:Choice>
  </mc:AlternateContent>
  <xr:revisionPtr revIDLastSave="0" documentId="13_ncr:1_{9CF5F645-1A41-4474-845E-62DED5DA2778}" xr6:coauthVersionLast="45" xr6:coauthVersionMax="45" xr10:uidLastSave="{00000000-0000-0000-0000-000000000000}"/>
  <workbookProtection workbookAlgorithmName="SHA-512" workbookHashValue="g2tYj8MUORGDAyI+uSTMAncI3G6xoVq6vDYlBVgFJ699zpnTXfvLg16q99tBZ+LvfXwbiH3F5RPSM5ewzwgZjA==" workbookSaltValue="7EmVQT7F6XOmDKqm0f4YZA==" workbookSpinCount="100000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Arabinan__g_100g">MegaCalc!$V$14:$V$53</definedName>
    <definedName name="Change_absorbance">MegaCalc!$J$14:$J$53</definedName>
    <definedName name="Concentration_gg">MegaCalc!$T$14:$T$53</definedName>
    <definedName name="Concentration_gL">MegaCalc!$M$14:$M$53</definedName>
    <definedName name="Contact_us">Instructions!#REF!</definedName>
    <definedName name="Dilution">MegaCalc!$H$14:$H$53</definedName>
    <definedName name="Instructions">Instructions!$A$2</definedName>
    <definedName name="L_Arabinan__g_L">MegaCalc!$O$14:$O$53</definedName>
    <definedName name="_xlnm.Print_Area" localSheetId="0">Instructions!$B$2:$Q$46</definedName>
    <definedName name="_xlnm.Print_Area" localSheetId="1">MegaCalc!$B$2:$Z$53</definedName>
    <definedName name="_xlnm.Print_Titles" localSheetId="1">MegaCalc!$12:$13</definedName>
    <definedName name="Sample_con_gL">MegaCalc!$S$14:$S$53</definedName>
    <definedName name="Sample_volume">MegaCalc!$G$14:$G$53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M17" i="1" s="1"/>
  <c r="T17" i="1" s="1"/>
  <c r="U17" i="1" s="1"/>
  <c r="J18" i="1"/>
  <c r="M18" i="1" s="1"/>
  <c r="T18" i="1" s="1"/>
  <c r="U18" i="1" s="1"/>
  <c r="J19" i="1"/>
  <c r="M19" i="1" s="1"/>
  <c r="T19" i="1" s="1"/>
  <c r="U19" i="1" s="1"/>
  <c r="J20" i="1"/>
  <c r="M20" i="1" s="1"/>
  <c r="T20" i="1" s="1"/>
  <c r="U20" i="1" s="1"/>
  <c r="J21" i="1"/>
  <c r="M21" i="1" s="1"/>
  <c r="T21" i="1" s="1"/>
  <c r="U21" i="1" s="1"/>
  <c r="J22" i="1"/>
  <c r="M22" i="1" s="1"/>
  <c r="T22" i="1" s="1"/>
  <c r="U22" i="1" s="1"/>
  <c r="J23" i="1"/>
  <c r="M23" i="1" s="1"/>
  <c r="T23" i="1" s="1"/>
  <c r="U23" i="1" s="1"/>
  <c r="J24" i="1"/>
  <c r="M24" i="1" s="1"/>
  <c r="T24" i="1" s="1"/>
  <c r="U24" i="1" s="1"/>
  <c r="J25" i="1"/>
  <c r="M25" i="1" s="1"/>
  <c r="T25" i="1" s="1"/>
  <c r="U25" i="1" s="1"/>
  <c r="J26" i="1"/>
  <c r="M26" i="1" s="1"/>
  <c r="T26" i="1" s="1"/>
  <c r="U26" i="1" s="1"/>
  <c r="J27" i="1"/>
  <c r="M27" i="1" s="1"/>
  <c r="T27" i="1" s="1"/>
  <c r="U27" i="1" s="1"/>
  <c r="J28" i="1"/>
  <c r="M28" i="1" s="1"/>
  <c r="T28" i="1" s="1"/>
  <c r="U28" i="1" s="1"/>
  <c r="J29" i="1"/>
  <c r="M29" i="1" s="1"/>
  <c r="T29" i="1" s="1"/>
  <c r="U29" i="1" s="1"/>
  <c r="J30" i="1"/>
  <c r="M30" i="1" s="1"/>
  <c r="T30" i="1" s="1"/>
  <c r="U30" i="1" s="1"/>
  <c r="J31" i="1"/>
  <c r="M31" i="1" s="1"/>
  <c r="T31" i="1" s="1"/>
  <c r="U31" i="1" s="1"/>
  <c r="J32" i="1"/>
  <c r="M32" i="1" s="1"/>
  <c r="T32" i="1" s="1"/>
  <c r="U32" i="1" s="1"/>
  <c r="J33" i="1"/>
  <c r="M33" i="1" s="1"/>
  <c r="T33" i="1" s="1"/>
  <c r="U33" i="1" s="1"/>
  <c r="J34" i="1"/>
  <c r="M34" i="1" s="1"/>
  <c r="T34" i="1" s="1"/>
  <c r="U34" i="1" s="1"/>
  <c r="J35" i="1"/>
  <c r="M35" i="1" s="1"/>
  <c r="T35" i="1" s="1"/>
  <c r="U35" i="1" s="1"/>
  <c r="J36" i="1"/>
  <c r="M36" i="1" s="1"/>
  <c r="T36" i="1" s="1"/>
  <c r="U36" i="1" s="1"/>
  <c r="J37" i="1"/>
  <c r="M37" i="1" s="1"/>
  <c r="T37" i="1" s="1"/>
  <c r="U37" i="1" s="1"/>
  <c r="J38" i="1"/>
  <c r="M38" i="1" s="1"/>
  <c r="T38" i="1" s="1"/>
  <c r="U38" i="1" s="1"/>
  <c r="J39" i="1"/>
  <c r="M39" i="1" s="1"/>
  <c r="T39" i="1" s="1"/>
  <c r="U39" i="1" s="1"/>
  <c r="J40" i="1"/>
  <c r="M40" i="1" s="1"/>
  <c r="T40" i="1" s="1"/>
  <c r="U40" i="1" s="1"/>
  <c r="J41" i="1"/>
  <c r="M41" i="1" s="1"/>
  <c r="T41" i="1" s="1"/>
  <c r="U41" i="1" s="1"/>
  <c r="J42" i="1"/>
  <c r="M42" i="1" s="1"/>
  <c r="T42" i="1" s="1"/>
  <c r="U42" i="1" s="1"/>
  <c r="J43" i="1"/>
  <c r="M43" i="1" s="1"/>
  <c r="T43" i="1" s="1"/>
  <c r="U43" i="1" s="1"/>
  <c r="J44" i="1"/>
  <c r="M44" i="1" s="1"/>
  <c r="T44" i="1" s="1"/>
  <c r="U44" i="1" s="1"/>
  <c r="J45" i="1"/>
  <c r="M45" i="1" s="1"/>
  <c r="T45" i="1" s="1"/>
  <c r="U45" i="1" s="1"/>
  <c r="J46" i="1"/>
  <c r="M46" i="1" s="1"/>
  <c r="T46" i="1" s="1"/>
  <c r="U46" i="1" s="1"/>
  <c r="J47" i="1"/>
  <c r="M47" i="1" s="1"/>
  <c r="T47" i="1" s="1"/>
  <c r="U47" i="1" s="1"/>
  <c r="J48" i="1"/>
  <c r="M48" i="1" s="1"/>
  <c r="T48" i="1" s="1"/>
  <c r="U48" i="1" s="1"/>
  <c r="J49" i="1"/>
  <c r="M49" i="1" s="1"/>
  <c r="T49" i="1" s="1"/>
  <c r="U49" i="1" s="1"/>
  <c r="J50" i="1"/>
  <c r="M50" i="1" s="1"/>
  <c r="T50" i="1" s="1"/>
  <c r="U50" i="1" s="1"/>
  <c r="J51" i="1"/>
  <c r="M51" i="1" s="1"/>
  <c r="T51" i="1" s="1"/>
  <c r="U51" i="1" s="1"/>
  <c r="J52" i="1"/>
  <c r="M52" i="1" s="1"/>
  <c r="T52" i="1" s="1"/>
  <c r="U52" i="1" s="1"/>
  <c r="J53" i="1"/>
  <c r="M53" i="1" s="1"/>
  <c r="T53" i="1" s="1"/>
  <c r="U53" i="1" s="1"/>
  <c r="E10" i="1"/>
  <c r="F10" i="1" l="1"/>
  <c r="J14" i="1" l="1"/>
  <c r="O15" i="1"/>
  <c r="V15" i="1" s="1"/>
  <c r="W15" i="1" s="1"/>
  <c r="O19" i="1"/>
  <c r="V19" i="1" s="1"/>
  <c r="W19" i="1" s="1"/>
  <c r="O23" i="1"/>
  <c r="V23" i="1" s="1"/>
  <c r="W23" i="1" s="1"/>
  <c r="O27" i="1"/>
  <c r="V27" i="1" s="1"/>
  <c r="W27" i="1" s="1"/>
  <c r="O31" i="1"/>
  <c r="V31" i="1" s="1"/>
  <c r="W31" i="1" s="1"/>
  <c r="O35" i="1"/>
  <c r="V35" i="1" s="1"/>
  <c r="W35" i="1" s="1"/>
  <c r="O39" i="1"/>
  <c r="V39" i="1" s="1"/>
  <c r="W39" i="1" s="1"/>
  <c r="O43" i="1"/>
  <c r="V43" i="1" s="1"/>
  <c r="W43" i="1" s="1"/>
  <c r="O47" i="1"/>
  <c r="V47" i="1" s="1"/>
  <c r="W47" i="1" s="1"/>
  <c r="O51" i="1"/>
  <c r="V51" i="1" s="1"/>
  <c r="W51" i="1" s="1"/>
  <c r="N16" i="1"/>
  <c r="P16" i="1" s="1"/>
  <c r="N20" i="1"/>
  <c r="N24" i="1"/>
  <c r="N28" i="1"/>
  <c r="N32" i="1"/>
  <c r="P32" i="1" s="1"/>
  <c r="N36" i="1"/>
  <c r="N40" i="1"/>
  <c r="N44" i="1"/>
  <c r="P44" i="1" s="1"/>
  <c r="N48" i="1"/>
  <c r="P48" i="1" s="1"/>
  <c r="N52" i="1"/>
  <c r="K15" i="1"/>
  <c r="K19" i="1"/>
  <c r="L19" i="1" s="1"/>
  <c r="K23" i="1"/>
  <c r="L23" i="1" s="1"/>
  <c r="K27" i="1"/>
  <c r="K31" i="1"/>
  <c r="K35" i="1"/>
  <c r="L35" i="1" s="1"/>
  <c r="K39" i="1"/>
  <c r="K43" i="1"/>
  <c r="K47" i="1"/>
  <c r="K51" i="1"/>
  <c r="L51" i="1" s="1"/>
  <c r="J15" i="1"/>
  <c r="M15" i="1" s="1"/>
  <c r="T15" i="1" s="1"/>
  <c r="U15" i="1" s="1"/>
  <c r="O16" i="1"/>
  <c r="V16" i="1" s="1"/>
  <c r="W16" i="1" s="1"/>
  <c r="O20" i="1"/>
  <c r="V20" i="1" s="1"/>
  <c r="W20" i="1" s="1"/>
  <c r="O24" i="1"/>
  <c r="V24" i="1" s="1"/>
  <c r="W24" i="1" s="1"/>
  <c r="O28" i="1"/>
  <c r="V28" i="1" s="1"/>
  <c r="W28" i="1" s="1"/>
  <c r="O32" i="1"/>
  <c r="V32" i="1" s="1"/>
  <c r="W32" i="1" s="1"/>
  <c r="O36" i="1"/>
  <c r="V36" i="1" s="1"/>
  <c r="W36" i="1" s="1"/>
  <c r="O40" i="1"/>
  <c r="V40" i="1" s="1"/>
  <c r="W40" i="1" s="1"/>
  <c r="O44" i="1"/>
  <c r="V44" i="1" s="1"/>
  <c r="W44" i="1" s="1"/>
  <c r="O48" i="1"/>
  <c r="V48" i="1" s="1"/>
  <c r="W48" i="1" s="1"/>
  <c r="O52" i="1"/>
  <c r="V52" i="1" s="1"/>
  <c r="W52" i="1" s="1"/>
  <c r="N17" i="1"/>
  <c r="N21" i="1"/>
  <c r="P21" i="1" s="1"/>
  <c r="N25" i="1"/>
  <c r="N29" i="1"/>
  <c r="N33" i="1"/>
  <c r="P33" i="1" s="1"/>
  <c r="N37" i="1"/>
  <c r="P37" i="1" s="1"/>
  <c r="N41" i="1"/>
  <c r="N45" i="1"/>
  <c r="N49" i="1"/>
  <c r="N53" i="1"/>
  <c r="P53" i="1" s="1"/>
  <c r="K16" i="1"/>
  <c r="K20" i="1"/>
  <c r="K24" i="1"/>
  <c r="L24" i="1" s="1"/>
  <c r="K28" i="1"/>
  <c r="L28" i="1" s="1"/>
  <c r="K32" i="1"/>
  <c r="K36" i="1"/>
  <c r="K40" i="1"/>
  <c r="L40" i="1" s="1"/>
  <c r="K44" i="1"/>
  <c r="L44" i="1" s="1"/>
  <c r="K48" i="1"/>
  <c r="K52" i="1"/>
  <c r="J16" i="1"/>
  <c r="M16" i="1" s="1"/>
  <c r="T16" i="1" s="1"/>
  <c r="U16" i="1" s="1"/>
  <c r="O17" i="1"/>
  <c r="V17" i="1" s="1"/>
  <c r="W17" i="1" s="1"/>
  <c r="O25" i="1"/>
  <c r="V25" i="1" s="1"/>
  <c r="W25" i="1" s="1"/>
  <c r="O33" i="1"/>
  <c r="V33" i="1" s="1"/>
  <c r="W33" i="1" s="1"/>
  <c r="O41" i="1"/>
  <c r="V41" i="1" s="1"/>
  <c r="W41" i="1" s="1"/>
  <c r="O49" i="1"/>
  <c r="V49" i="1" s="1"/>
  <c r="W49" i="1" s="1"/>
  <c r="N18" i="1"/>
  <c r="N26" i="1"/>
  <c r="N34" i="1"/>
  <c r="P34" i="1" s="1"/>
  <c r="N42" i="1"/>
  <c r="P42" i="1" s="1"/>
  <c r="N50" i="1"/>
  <c r="K21" i="1"/>
  <c r="K29" i="1"/>
  <c r="K37" i="1"/>
  <c r="L37" i="1" s="1"/>
  <c r="K45" i="1"/>
  <c r="K53" i="1"/>
  <c r="O18" i="1"/>
  <c r="V18" i="1" s="1"/>
  <c r="W18" i="1" s="1"/>
  <c r="O26" i="1"/>
  <c r="V26" i="1" s="1"/>
  <c r="W26" i="1" s="1"/>
  <c r="O34" i="1"/>
  <c r="V34" i="1" s="1"/>
  <c r="W34" i="1" s="1"/>
  <c r="O42" i="1"/>
  <c r="V42" i="1" s="1"/>
  <c r="W42" i="1" s="1"/>
  <c r="O50" i="1"/>
  <c r="V50" i="1" s="1"/>
  <c r="W50" i="1" s="1"/>
  <c r="N19" i="1"/>
  <c r="P19" i="1" s="1"/>
  <c r="N27" i="1"/>
  <c r="N35" i="1"/>
  <c r="N43" i="1"/>
  <c r="N51" i="1"/>
  <c r="P51" i="1" s="1"/>
  <c r="K22" i="1"/>
  <c r="L22" i="1" s="1"/>
  <c r="K30" i="1"/>
  <c r="K38" i="1"/>
  <c r="K46" i="1"/>
  <c r="L46" i="1" s="1"/>
  <c r="K14" i="1"/>
  <c r="O21" i="1"/>
  <c r="V21" i="1" s="1"/>
  <c r="W21" i="1" s="1"/>
  <c r="O29" i="1"/>
  <c r="V29" i="1" s="1"/>
  <c r="W29" i="1" s="1"/>
  <c r="O37" i="1"/>
  <c r="V37" i="1" s="1"/>
  <c r="W37" i="1" s="1"/>
  <c r="O45" i="1"/>
  <c r="V45" i="1" s="1"/>
  <c r="W45" i="1" s="1"/>
  <c r="O53" i="1"/>
  <c r="V53" i="1" s="1"/>
  <c r="W53" i="1" s="1"/>
  <c r="N22" i="1"/>
  <c r="N30" i="1"/>
  <c r="P30" i="1" s="1"/>
  <c r="N38" i="1"/>
  <c r="N46" i="1"/>
  <c r="N14" i="1"/>
  <c r="K17" i="1"/>
  <c r="L17" i="1" s="1"/>
  <c r="K25" i="1"/>
  <c r="K33" i="1"/>
  <c r="K41" i="1"/>
  <c r="L41" i="1" s="1"/>
  <c r="K49" i="1"/>
  <c r="L49" i="1" s="1"/>
  <c r="O22" i="1"/>
  <c r="V22" i="1" s="1"/>
  <c r="W22" i="1" s="1"/>
  <c r="O30" i="1"/>
  <c r="V30" i="1" s="1"/>
  <c r="W30" i="1" s="1"/>
  <c r="O38" i="1"/>
  <c r="V38" i="1" s="1"/>
  <c r="W38" i="1" s="1"/>
  <c r="O46" i="1"/>
  <c r="V46" i="1" s="1"/>
  <c r="W46" i="1" s="1"/>
  <c r="Y46" i="1" s="1"/>
  <c r="N15" i="1"/>
  <c r="P15" i="1" s="1"/>
  <c r="N23" i="1"/>
  <c r="N31" i="1"/>
  <c r="P31" i="1" s="1"/>
  <c r="N39" i="1"/>
  <c r="P39" i="1" s="1"/>
  <c r="N47" i="1"/>
  <c r="K18" i="1"/>
  <c r="K26" i="1"/>
  <c r="L26" i="1" s="1"/>
  <c r="K34" i="1"/>
  <c r="L34" i="1" s="1"/>
  <c r="K42" i="1"/>
  <c r="L42" i="1" s="1"/>
  <c r="K50" i="1"/>
  <c r="M14" i="1"/>
  <c r="P14" i="1" s="1"/>
  <c r="L39" i="1"/>
  <c r="P47" i="1"/>
  <c r="Y53" i="1"/>
  <c r="P25" i="1"/>
  <c r="Y52" i="1"/>
  <c r="P20" i="1"/>
  <c r="P23" i="1"/>
  <c r="P49" i="1"/>
  <c r="L15" i="1"/>
  <c r="P45" i="1"/>
  <c r="Y21" i="1"/>
  <c r="P36" i="1"/>
  <c r="L50" i="1"/>
  <c r="L30" i="1"/>
  <c r="L32" i="1"/>
  <c r="P24" i="1"/>
  <c r="L53" i="1"/>
  <c r="L21" i="1"/>
  <c r="L45" i="1"/>
  <c r="L27" i="1"/>
  <c r="L33" i="1"/>
  <c r="P28" i="1"/>
  <c r="L20" i="1"/>
  <c r="L43" i="1"/>
  <c r="L36" i="1"/>
  <c r="L25" i="1"/>
  <c r="L18" i="1"/>
  <c r="P18" i="1"/>
  <c r="P43" i="1"/>
  <c r="P35" i="1"/>
  <c r="P27" i="1"/>
  <c r="P17" i="1"/>
  <c r="P29" i="1"/>
  <c r="L31" i="1"/>
  <c r="P22" i="1"/>
  <c r="P46" i="1"/>
  <c r="P50" i="1"/>
  <c r="P52" i="1"/>
  <c r="P41" i="1"/>
  <c r="L52" i="1"/>
  <c r="P38" i="1"/>
  <c r="P26" i="1"/>
  <c r="L29" i="1"/>
  <c r="L38" i="1"/>
  <c r="L16" i="1"/>
  <c r="L47" i="1"/>
  <c r="L48" i="1"/>
  <c r="P40" i="1"/>
  <c r="L14" i="1" l="1"/>
  <c r="O14" i="1"/>
  <c r="Q30" i="1"/>
  <c r="Q37" i="1"/>
  <c r="Q21" i="1"/>
  <c r="Q28" i="1"/>
  <c r="Q35" i="1"/>
  <c r="Q42" i="1"/>
  <c r="Q26" i="1"/>
  <c r="Q49" i="1"/>
  <c r="Q33" i="1"/>
  <c r="Q17" i="1"/>
  <c r="Q40" i="1"/>
  <c r="Q24" i="1"/>
  <c r="Q47" i="1"/>
  <c r="Q31" i="1"/>
  <c r="Q15" i="1"/>
  <c r="Q46" i="1"/>
  <c r="Q53" i="1"/>
  <c r="Q44" i="1"/>
  <c r="Q51" i="1"/>
  <c r="Q19" i="1"/>
  <c r="Q38" i="1"/>
  <c r="Q22" i="1"/>
  <c r="Q45" i="1"/>
  <c r="Q29" i="1"/>
  <c r="Q52" i="1"/>
  <c r="Q36" i="1"/>
  <c r="Q20" i="1"/>
  <c r="Q43" i="1"/>
  <c r="Q27" i="1"/>
  <c r="Q50" i="1"/>
  <c r="Q34" i="1"/>
  <c r="Q18" i="1"/>
  <c r="Q41" i="1"/>
  <c r="Q25" i="1"/>
  <c r="Q48" i="1"/>
  <c r="Q32" i="1"/>
  <c r="Q16" i="1"/>
  <c r="Q39" i="1"/>
  <c r="Q23" i="1"/>
  <c r="Y36" i="1"/>
  <c r="Y23" i="1"/>
  <c r="Y17" i="1"/>
  <c r="X36" i="1"/>
  <c r="X21" i="1"/>
  <c r="T14" i="1"/>
  <c r="U14" i="1" s="1"/>
  <c r="X14" i="1" s="1"/>
  <c r="X23" i="1"/>
  <c r="X53" i="1"/>
  <c r="X46" i="1"/>
  <c r="X52" i="1"/>
  <c r="Y31" i="1"/>
  <c r="Y19" i="1"/>
  <c r="Y16" i="1"/>
  <c r="Y18" i="1"/>
  <c r="Y50" i="1"/>
  <c r="Y37" i="1"/>
  <c r="Y28" i="1"/>
  <c r="Y42" i="1"/>
  <c r="Y51" i="1"/>
  <c r="Y39" i="1"/>
  <c r="Y40" i="1"/>
  <c r="Y48" i="1"/>
  <c r="Y26" i="1"/>
  <c r="Y49" i="1"/>
  <c r="Y44" i="1"/>
  <c r="Y41" i="1"/>
  <c r="Y20" i="1"/>
  <c r="Y29" i="1"/>
  <c r="Y47" i="1"/>
  <c r="Y27" i="1"/>
  <c r="Y45" i="1"/>
  <c r="Y30" i="1"/>
  <c r="Y38" i="1"/>
  <c r="Y34" i="1"/>
  <c r="Y15" i="1"/>
  <c r="Y33" i="1"/>
  <c r="Y22" i="1"/>
  <c r="Y43" i="1"/>
  <c r="Q14" i="1" l="1"/>
  <c r="V14" i="1"/>
  <c r="W14" i="1" s="1"/>
  <c r="Y14" i="1" s="1"/>
  <c r="X17" i="1"/>
  <c r="Y35" i="1"/>
  <c r="Y25" i="1"/>
  <c r="Y32" i="1"/>
  <c r="Y24" i="1"/>
  <c r="X35" i="1"/>
  <c r="X32" i="1"/>
  <c r="X24" i="1"/>
  <c r="X43" i="1"/>
  <c r="X27" i="1"/>
  <c r="X48" i="1"/>
  <c r="X42" i="1"/>
  <c r="X31" i="1"/>
  <c r="X38" i="1"/>
  <c r="X33" i="1"/>
  <c r="X30" i="1"/>
  <c r="X29" i="1"/>
  <c r="X49" i="1"/>
  <c r="X39" i="1"/>
  <c r="X16" i="1"/>
  <c r="X15" i="1"/>
  <c r="X45" i="1"/>
  <c r="X20" i="1"/>
  <c r="X26" i="1"/>
  <c r="X51" i="1"/>
  <c r="X37" i="1"/>
  <c r="X19" i="1"/>
  <c r="X34" i="1"/>
  <c r="X41" i="1"/>
  <c r="X50" i="1"/>
  <c r="X22" i="1"/>
  <c r="X47" i="1"/>
  <c r="X44" i="1"/>
  <c r="X40" i="1"/>
  <c r="X28" i="1"/>
  <c r="X18" i="1"/>
  <c r="X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21" authorId="0" shapeId="0" xr:uid="{DF766210-30B2-4E83-AAEB-C9E423E32126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</commentList>
</comments>
</file>

<file path=xl/sharedStrings.xml><?xml version="1.0" encoding="utf-8"?>
<sst xmlns="http://schemas.openxmlformats.org/spreadsheetml/2006/main" count="61" uniqueCount="36">
  <si>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</si>
  <si>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</si>
  <si>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</si>
  <si>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</si>
  <si>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</si>
  <si>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</si>
  <si>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</si>
  <si>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</si>
  <si>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</si>
  <si>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</si>
  <si>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</si>
  <si>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</si>
  <si>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</si>
  <si>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</si>
  <si>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</si>
  <si>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</si>
  <si>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</si>
  <si>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</si>
  <si>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</si>
  <si>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</si>
  <si>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</si>
  <si>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</si>
  <si>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</si>
  <si>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</si>
  <si>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</si>
  <si>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</si>
  <si>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>L-Arabinose
(g/L)</t>
  </si>
  <si>
    <t>L-Arabinose (g/100g)</t>
  </si>
  <si>
    <t>Megazyme Knowledge Base</t>
  </si>
  <si>
    <t>Customer Support</t>
  </si>
  <si>
    <t>K-ARAB 02/20</t>
  </si>
  <si>
    <t>Arabinan (g/100g)</t>
  </si>
  <si>
    <t xml:space="preserve">   DAbs
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</si>
  <si>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L-Arabinose</t>
    </r>
  </si>
  <si>
    <t>L-Arabinan (g/L)</t>
  </si>
  <si>
    <t>Arabinan
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</si>
</sst>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9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b/>
      <sz val="1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6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9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/>
    <xf numFmtId="0" fontId="15" fillId="0" borderId="0" xfId="0" applyFont="1" applyAlignment="1" applyProtection="1"/>
    <xf numFmtId="0" fontId="9" fillId="2" borderId="0" xfId="0" applyFont="1" applyFill="1" applyProtection="1"/>
    <xf numFmtId="0" fontId="4" fillId="2" borderId="0" xfId="1" applyFill="1" applyAlignment="1" applyProtection="1">
      <alignment horizontal="right" vertical="top" wrapText="1"/>
    </xf>
    <xf numFmtId="0" fontId="12" fillId="2" borderId="0" xfId="0" applyFont="1" applyFill="1" applyProtection="1"/>
    <xf numFmtId="164" fontId="1" fillId="4" borderId="3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Protection="1"/>
    <xf numFmtId="0" fontId="11" fillId="2" borderId="0" xfId="0" applyFont="1" applyFill="1" applyAlignment="1" applyProtection="1">
      <alignment wrapText="1"/>
    </xf>
    <xf numFmtId="0" fontId="16" fillId="2" borderId="0" xfId="1" applyFont="1" applyFill="1" applyAlignment="1" applyProtection="1"/>
    <xf numFmtId="0" fontId="9" fillId="2" borderId="0" xfId="1" applyFont="1" applyFill="1" applyAlignment="1" applyProtection="1">
      <alignment wrapText="1"/>
    </xf>
    <xf numFmtId="0" fontId="15" fillId="2" borderId="0" xfId="0" applyFont="1" applyFill="1" applyAlignment="1" applyProtection="1"/>
    <xf numFmtId="0" fontId="16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6" fillId="2" borderId="0" xfId="0" applyFont="1" applyFill="1" applyProtection="1"/>
    <xf numFmtId="0" fontId="2" fillId="5" borderId="1" xfId="0" applyFont="1" applyFill="1" applyBorder="1" applyAlignment="1" applyProtection="1">
      <alignment horizontal="center" vertical="top" wrapText="1"/>
    </xf>
    <xf numFmtId="165" fontId="1" fillId="5" borderId="1" xfId="0" applyNumberFormat="1" applyFont="1" applyFill="1" applyBorder="1"/>
    <xf numFmtId="164" fontId="1" fillId="5" borderId="1" xfId="0" applyNumberFormat="1" applyFont="1" applyFill="1" applyBorder="1"/>
    <xf numFmtId="0" fontId="1" fillId="3" borderId="0" xfId="0" applyFont="1" applyFill="1" applyProtection="1"/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164" fontId="4" fillId="2" borderId="0" xfId="1" quotePrefix="1" applyNumberFormat="1" applyFill="1" applyBorder="1" applyAlignment="1" applyProtection="1">
      <alignment horizontal="left"/>
    </xf>
    <xf numFmtId="0" fontId="1" fillId="6" borderId="0" xfId="0" applyFont="1" applyFill="1" applyBorder="1" applyProtection="1"/>
    <xf numFmtId="0" fontId="1" fillId="6" borderId="0" xfId="0" applyFont="1" applyFill="1" applyProtection="1"/>
    <xf numFmtId="164" fontId="1" fillId="6" borderId="1" xfId="0" applyNumberFormat="1" applyFont="1" applyFill="1" applyBorder="1"/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/>
    <xf numFmtId="164" fontId="2" fillId="2" borderId="0" xfId="0" applyNumberFormat="1" applyFont="1" applyFill="1" applyBorder="1" applyAlignment="1" applyProtection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2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L-Arabinose'!A1"/><Relationship Id="rId2" Type="http://schemas.openxmlformats.org/officeDocument/2006/relationships/hyperlink" Target="#Instructions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gaCalc L-Arabinose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337857</xdr:colOff>
      <xdr:row>11</xdr:row>
      <xdr:rowOff>127187</xdr:rowOff>
    </xdr:from>
    <xdr:to>
      <xdr:col>6</xdr:col>
      <xdr:colOff>481853</xdr:colOff>
      <xdr:row>12</xdr:row>
      <xdr:rowOff>270062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4AFFD42C-AA97-4BE1-8215-BEA3EE210D58}"/>
            </a:ext>
          </a:extLst>
        </xdr:cNvPr>
        <xdr:cNvSpPr>
          <a:spLocks noChangeArrowheads="1"/>
        </xdr:cNvSpPr>
      </xdr:nvSpPr>
      <xdr:spPr bwMode="auto">
        <a:xfrm>
          <a:off x="1962710" y="3858746"/>
          <a:ext cx="1578349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6</xdr:col>
      <xdr:colOff>475689</xdr:colOff>
      <xdr:row>16</xdr:row>
      <xdr:rowOff>47626</xdr:rowOff>
    </xdr:from>
    <xdr:to>
      <xdr:col>13</xdr:col>
      <xdr:colOff>466164</xdr:colOff>
      <xdr:row>17</xdr:row>
      <xdr:rowOff>160805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E5C2BBC2-B1EF-4A39-916C-3ED6A66E31F9}"/>
            </a:ext>
          </a:extLst>
        </xdr:cNvPr>
        <xdr:cNvSpPr>
          <a:spLocks noChangeArrowheads="1"/>
        </xdr:cNvSpPr>
      </xdr:nvSpPr>
      <xdr:spPr bwMode="auto">
        <a:xfrm>
          <a:off x="3534895" y="5291979"/>
          <a:ext cx="3800475" cy="3036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GB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029B8472-6A6E-481E-8B0D-4AF97092868C}"/>
            </a:ext>
          </a:extLst>
        </xdr:cNvPr>
        <xdr:cNvSpPr>
          <a:spLocks noChangeArrowheads="1"/>
        </xdr:cNvSpPr>
      </xdr:nvSpPr>
      <xdr:spPr bwMode="auto">
        <a:xfrm>
          <a:off x="7524750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7D44DB8E-94FB-425E-BFE6-19D76E1B5E9A}"/>
            </a:ext>
          </a:extLst>
        </xdr:cNvPr>
        <xdr:cNvSpPr>
          <a:spLocks noChangeArrowheads="1"/>
        </xdr:cNvSpPr>
      </xdr:nvSpPr>
      <xdr:spPr bwMode="auto">
        <a:xfrm>
          <a:off x="7524750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CC8A2-7247-4E3D-9F92-B5D8D9C52702}"/>
            </a:ext>
          </a:extLst>
        </xdr:cNvPr>
        <xdr:cNvSpPr txBox="1">
          <a:spLocks noChangeArrowheads="1"/>
        </xdr:cNvSpPr>
      </xdr:nvSpPr>
      <xdr:spPr bwMode="auto">
        <a:xfrm>
          <a:off x="75247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2" name="Line 38">
          <a:extLst>
            <a:ext uri="{FF2B5EF4-FFF2-40B4-BE49-F238E27FC236}">
              <a16:creationId xmlns:a16="http://schemas.microsoft.com/office/drawing/2014/main" id="{C61439F5-681F-40F2-8FB0-3EEE2C4F39B6}"/>
            </a:ext>
          </a:extLst>
        </xdr:cNvPr>
        <xdr:cNvSpPr>
          <a:spLocks noChangeShapeType="1"/>
        </xdr:cNvSpPr>
      </xdr:nvSpPr>
      <xdr:spPr bwMode="auto">
        <a:xfrm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3" name="Line 39">
          <a:extLst>
            <a:ext uri="{FF2B5EF4-FFF2-40B4-BE49-F238E27FC236}">
              <a16:creationId xmlns:a16="http://schemas.microsoft.com/office/drawing/2014/main" id="{43483701-174E-40B8-B79B-06A30E9DE257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4" name="Line 40">
          <a:extLst>
            <a:ext uri="{FF2B5EF4-FFF2-40B4-BE49-F238E27FC236}">
              <a16:creationId xmlns:a16="http://schemas.microsoft.com/office/drawing/2014/main" id="{B6F743C7-E63D-4264-B37F-B199F4B0CFF4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BB88B-FD7B-4B74-BF32-6770066E13ED}"/>
            </a:ext>
          </a:extLst>
        </xdr:cNvPr>
        <xdr:cNvSpPr txBox="1">
          <a:spLocks noChangeArrowheads="1"/>
        </xdr:cNvSpPr>
      </xdr:nvSpPr>
      <xdr:spPr bwMode="auto">
        <a:xfrm>
          <a:off x="238125" y="118967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F3F594A-9CC7-4574-B785-490FD1CBB0D0}"/>
            </a:ext>
          </a:extLst>
        </xdr:cNvPr>
        <xdr:cNvSpPr>
          <a:spLocks noChangeArrowheads="1"/>
        </xdr:cNvSpPr>
      </xdr:nvSpPr>
      <xdr:spPr bwMode="auto">
        <a:xfrm>
          <a:off x="4133850" y="3914775"/>
          <a:ext cx="44767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GB"/>
        </a:p>
      </xdr:txBody>
    </xdr:sp>
    <xdr:clientData/>
  </xdr:twoCellAnchor>
  <xdr:twoCellAnchor>
    <xdr:from>
      <xdr:col>6</xdr:col>
      <xdr:colOff>672353</xdr:colOff>
      <xdr:row>29</xdr:row>
      <xdr:rowOff>171451</xdr:rowOff>
    </xdr:from>
    <xdr:to>
      <xdr:col>15</xdr:col>
      <xdr:colOff>711011</xdr:colOff>
      <xdr:row>35</xdr:row>
      <xdr:rowOff>44823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0012E35E-F5B4-4EDB-A2E1-80A69D7A7184}"/>
            </a:ext>
          </a:extLst>
        </xdr:cNvPr>
        <xdr:cNvSpPr>
          <a:spLocks noChangeArrowheads="1"/>
        </xdr:cNvSpPr>
      </xdr:nvSpPr>
      <xdr:spPr bwMode="auto">
        <a:xfrm>
          <a:off x="3731559" y="8273304"/>
          <a:ext cx="5607981" cy="10163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L-arabinose or D-galactose by 1.8529. For absorbance readings at 334 nm (Hg lamp; ext. coeff. 6.18) multiply the calculated values for L-Fucose by 1.0194.   </a:t>
          </a:r>
          <a:endParaRPr lang="en-GB"/>
        </a:p>
      </xdr:txBody>
    </xdr:sp>
    <xdr:clientData/>
  </xdr:twoCellAnchor>
  <xdr:twoCellAnchor>
    <xdr:from>
      <xdr:col>2</xdr:col>
      <xdr:colOff>35859</xdr:colOff>
      <xdr:row>25</xdr:row>
      <xdr:rowOff>53227</xdr:rowOff>
    </xdr:from>
    <xdr:to>
      <xdr:col>6</xdr:col>
      <xdr:colOff>460001</xdr:colOff>
      <xdr:row>30</xdr:row>
      <xdr:rowOff>141192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867F0398-EC70-4EA3-AA30-A18A72A48684}"/>
            </a:ext>
          </a:extLst>
        </xdr:cNvPr>
        <xdr:cNvSpPr>
          <a:spLocks noChangeArrowheads="1"/>
        </xdr:cNvSpPr>
      </xdr:nvSpPr>
      <xdr:spPr bwMode="auto">
        <a:xfrm>
          <a:off x="226359" y="7393080"/>
          <a:ext cx="3292848" cy="10404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 and sample dilution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If a sample volume other than 0.1 mL is used, enter the volume.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If samples are diluted before assay, enter the dilution factor (e.g. 10 for 10-fold).</a:t>
          </a:r>
          <a:endParaRPr lang="en-GB" sz="1100">
            <a:effectLst/>
            <a:latin typeface="Gill Sans MT" panose="020B0502020104020203" pitchFamily="34" charset="0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37042-E876-4A78-B18A-951CAC6A5DC2}"/>
            </a:ext>
          </a:extLst>
        </xdr:cNvPr>
        <xdr:cNvSpPr txBox="1">
          <a:spLocks noChangeArrowheads="1"/>
        </xdr:cNvSpPr>
      </xdr:nvSpPr>
      <xdr:spPr bwMode="auto">
        <a:xfrm>
          <a:off x="7524750" y="1695450"/>
          <a:ext cx="1419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oneCellAnchor>
    <xdr:from>
      <xdr:col>2</xdr:col>
      <xdr:colOff>22391</xdr:colOff>
      <xdr:row>7</xdr:row>
      <xdr:rowOff>672352</xdr:rowOff>
    </xdr:from>
    <xdr:ext cx="2039471" cy="264560"/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3C39C6-7235-490D-9AD8-B47FF64CFEE8}"/>
            </a:ext>
          </a:extLst>
        </xdr:cNvPr>
        <xdr:cNvSpPr txBox="1"/>
      </xdr:nvSpPr>
      <xdr:spPr>
        <a:xfrm>
          <a:off x="212891" y="2566146"/>
          <a:ext cx="2039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u="sng">
              <a:solidFill>
                <a:srgbClr val="0000FF"/>
              </a:solidFill>
            </a:rPr>
            <a:t>Use MegaCalc</a:t>
          </a:r>
        </a:p>
      </xdr:txBody>
    </xdr:sp>
    <xdr:clientData/>
  </xdr:oneCellAnchor>
  <xdr:twoCellAnchor>
    <xdr:from>
      <xdr:col>5</xdr:col>
      <xdr:colOff>381000</xdr:colOff>
      <xdr:row>12</xdr:row>
      <xdr:rowOff>533120</xdr:rowOff>
    </xdr:from>
    <xdr:to>
      <xdr:col>7</xdr:col>
      <xdr:colOff>352425</xdr:colOff>
      <xdr:row>17</xdr:row>
      <xdr:rowOff>44823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7D8B34A-7784-4784-BEE6-39DD97BB483B}"/>
            </a:ext>
          </a:extLst>
        </xdr:cNvPr>
        <xdr:cNvCxnSpPr>
          <a:stCxn id="6155" idx="1"/>
        </xdr:cNvCxnSpPr>
      </xdr:nvCxnSpPr>
      <xdr:spPr bwMode="auto">
        <a:xfrm flipH="1">
          <a:off x="2723029" y="4455179"/>
          <a:ext cx="1405778" cy="102449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392206</xdr:colOff>
      <xdr:row>12</xdr:row>
      <xdr:rowOff>270062</xdr:rowOff>
    </xdr:from>
    <xdr:to>
      <xdr:col>5</xdr:col>
      <xdr:colOff>409856</xdr:colOff>
      <xdr:row>13</xdr:row>
      <xdr:rowOff>89647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8C3B4A19-5166-4D34-8FD6-80AAE6625BF8}"/>
            </a:ext>
          </a:extLst>
        </xdr:cNvPr>
        <xdr:cNvCxnSpPr>
          <a:stCxn id="6152" idx="2"/>
        </xdr:cNvCxnSpPr>
      </xdr:nvCxnSpPr>
      <xdr:spPr bwMode="auto">
        <a:xfrm flipH="1">
          <a:off x="2734235" y="4192121"/>
          <a:ext cx="17650" cy="40229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705971</xdr:colOff>
      <xdr:row>17</xdr:row>
      <xdr:rowOff>8966</xdr:rowOff>
    </xdr:from>
    <xdr:to>
      <xdr:col>6</xdr:col>
      <xdr:colOff>475689</xdr:colOff>
      <xdr:row>22</xdr:row>
      <xdr:rowOff>11206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BB25CE96-1A15-4CBF-B880-23FE7166BBFE}"/>
            </a:ext>
          </a:extLst>
        </xdr:cNvPr>
        <xdr:cNvCxnSpPr>
          <a:stCxn id="6157" idx="1"/>
        </xdr:cNvCxnSpPr>
      </xdr:nvCxnSpPr>
      <xdr:spPr bwMode="auto">
        <a:xfrm flipH="1">
          <a:off x="2330824" y="5443819"/>
          <a:ext cx="1204071" cy="13357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247930</xdr:colOff>
      <xdr:row>22</xdr:row>
      <xdr:rowOff>67236</xdr:rowOff>
    </xdr:from>
    <xdr:to>
      <xdr:col>7</xdr:col>
      <xdr:colOff>22412</xdr:colOff>
      <xdr:row>25</xdr:row>
      <xdr:rowOff>53227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BA0DB0BD-8CE1-4739-A3FC-545B13FB57F8}"/>
            </a:ext>
          </a:extLst>
        </xdr:cNvPr>
        <xdr:cNvCxnSpPr>
          <a:stCxn id="6208" idx="0"/>
        </xdr:cNvCxnSpPr>
      </xdr:nvCxnSpPr>
      <xdr:spPr bwMode="auto">
        <a:xfrm flipV="1">
          <a:off x="1872783" y="6835589"/>
          <a:ext cx="1926011" cy="55749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602877</xdr:colOff>
      <xdr:row>25</xdr:row>
      <xdr:rowOff>53227</xdr:rowOff>
    </xdr:from>
    <xdr:to>
      <xdr:col>15</xdr:col>
      <xdr:colOff>702049</xdr:colOff>
      <xdr:row>28</xdr:row>
      <xdr:rowOff>179294</xdr:rowOff>
    </xdr:to>
    <xdr:sp macro="" textlink="">
      <xdr:nvSpPr>
        <xdr:cNvPr id="47" name="Rectangle 64">
          <a:extLst>
            <a:ext uri="{FF2B5EF4-FFF2-40B4-BE49-F238E27FC236}">
              <a16:creationId xmlns:a16="http://schemas.microsoft.com/office/drawing/2014/main" id="{D0770207-D73C-4D16-90C3-4B137A6D9B6B}"/>
            </a:ext>
          </a:extLst>
        </xdr:cNvPr>
        <xdr:cNvSpPr>
          <a:spLocks noChangeArrowheads="1"/>
        </xdr:cNvSpPr>
      </xdr:nvSpPr>
      <xdr:spPr bwMode="auto">
        <a:xfrm>
          <a:off x="6037730" y="7393080"/>
          <a:ext cx="3292848" cy="6975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(g/L)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For solid samepls enter the original concentaiton of the extract in grams/litre (prior to any dilution for the assay)</a:t>
          </a:r>
          <a:endParaRPr lang="en-GB"/>
        </a:p>
      </xdr:txBody>
    </xdr:sp>
    <xdr:clientData/>
  </xdr:twoCellAnchor>
  <xdr:twoCellAnchor>
    <xdr:from>
      <xdr:col>13</xdr:col>
      <xdr:colOff>403411</xdr:colOff>
      <xdr:row>22</xdr:row>
      <xdr:rowOff>100853</xdr:rowOff>
    </xdr:from>
    <xdr:to>
      <xdr:col>13</xdr:col>
      <xdr:colOff>602036</xdr:colOff>
      <xdr:row>25</xdr:row>
      <xdr:rowOff>53227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059168EB-7C9D-43D5-B57E-0246BE58CCFC}"/>
            </a:ext>
          </a:extLst>
        </xdr:cNvPr>
        <xdr:cNvCxnSpPr>
          <a:stCxn id="47" idx="0"/>
        </xdr:cNvCxnSpPr>
      </xdr:nvCxnSpPr>
      <xdr:spPr bwMode="auto">
        <a:xfrm flipH="1" flipV="1">
          <a:off x="7485529" y="6869206"/>
          <a:ext cx="198625" cy="5238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17</xdr:col>
      <xdr:colOff>0</xdr:colOff>
      <xdr:row>6</xdr:row>
      <xdr:rowOff>263462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E12F9D-CA06-43A5-AB85-730609C1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00853"/>
          <a:ext cx="9345706" cy="1518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371475</xdr:colOff>
      <xdr:row>2</xdr:row>
      <xdr:rowOff>114300</xdr:rowOff>
    </xdr:from>
    <xdr:to>
      <xdr:col>24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3025D-3B7A-47C6-8CBE-AD8EF235D52E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18</xdr:col>
      <xdr:colOff>371475</xdr:colOff>
      <xdr:row>3</xdr:row>
      <xdr:rowOff>114300</xdr:rowOff>
    </xdr:from>
    <xdr:to>
      <xdr:col>24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E73D4F-D3B9-42AD-85A5-EDBCCCE074DA}"/>
            </a:ext>
          </a:extLst>
        </xdr:cNvPr>
        <xdr:cNvSpPr txBox="1">
          <a:spLocks noChangeArrowheads="1"/>
        </xdr:cNvSpPr>
      </xdr:nvSpPr>
      <xdr:spPr bwMode="auto">
        <a:xfrm>
          <a:off x="68770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18</xdr:col>
      <xdr:colOff>371475</xdr:colOff>
      <xdr:row>4</xdr:row>
      <xdr:rowOff>95250</xdr:rowOff>
    </xdr:from>
    <xdr:to>
      <xdr:col>24</xdr:col>
      <xdr:colOff>85725</xdr:colOff>
      <xdr:row>4</xdr:row>
      <xdr:rowOff>95250</xdr:rowOff>
    </xdr:to>
    <xdr:sp macro="" textlink="">
      <xdr:nvSpPr>
        <xdr:cNvPr id="2203" name="Line 29">
          <a:extLst>
            <a:ext uri="{FF2B5EF4-FFF2-40B4-BE49-F238E27FC236}">
              <a16:creationId xmlns:a16="http://schemas.microsoft.com/office/drawing/2014/main" id="{A1E4B4A2-7FC1-4901-8AD0-BAD2B655044A}"/>
            </a:ext>
          </a:extLst>
        </xdr:cNvPr>
        <xdr:cNvSpPr>
          <a:spLocks noChangeShapeType="1"/>
        </xdr:cNvSpPr>
      </xdr:nvSpPr>
      <xdr:spPr bwMode="auto">
        <a:xfrm>
          <a:off x="68770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18</xdr:col>
      <xdr:colOff>371475</xdr:colOff>
      <xdr:row>4</xdr:row>
      <xdr:rowOff>95250</xdr:rowOff>
    </xdr:from>
    <xdr:to>
      <xdr:col>24</xdr:col>
      <xdr:colOff>66675</xdr:colOff>
      <xdr:row>4</xdr:row>
      <xdr:rowOff>95250</xdr:rowOff>
    </xdr:to>
    <xdr:sp macro="" textlink="">
      <xdr:nvSpPr>
        <xdr:cNvPr id="2204" name="Line 30">
          <a:extLst>
            <a:ext uri="{FF2B5EF4-FFF2-40B4-BE49-F238E27FC236}">
              <a16:creationId xmlns:a16="http://schemas.microsoft.com/office/drawing/2014/main" id="{29ADB315-6E45-450C-AE6F-7EECA68A2527}"/>
            </a:ext>
          </a:extLst>
        </xdr:cNvPr>
        <xdr:cNvSpPr>
          <a:spLocks noChangeShapeType="1"/>
        </xdr:cNvSpPr>
      </xdr:nvSpPr>
      <xdr:spPr bwMode="auto">
        <a:xfrm flipH="1">
          <a:off x="68770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18</xdr:col>
      <xdr:colOff>371475</xdr:colOff>
      <xdr:row>4</xdr:row>
      <xdr:rowOff>114300</xdr:rowOff>
    </xdr:from>
    <xdr:to>
      <xdr:col>24</xdr:col>
      <xdr:colOff>180975</xdr:colOff>
      <xdr:row>4</xdr:row>
      <xdr:rowOff>114300</xdr:rowOff>
    </xdr:to>
    <xdr:sp macro="" textlink="">
      <xdr:nvSpPr>
        <xdr:cNvPr id="2205" name="Line 31">
          <a:extLst>
            <a:ext uri="{FF2B5EF4-FFF2-40B4-BE49-F238E27FC236}">
              <a16:creationId xmlns:a16="http://schemas.microsoft.com/office/drawing/2014/main" id="{5ED0E5E3-E7B0-45BD-8ADF-545133C600DA}"/>
            </a:ext>
          </a:extLst>
        </xdr:cNvPr>
        <xdr:cNvSpPr>
          <a:spLocks noChangeShapeType="1"/>
        </xdr:cNvSpPr>
      </xdr:nvSpPr>
      <xdr:spPr bwMode="auto">
        <a:xfrm flipH="1">
          <a:off x="68770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3778D0-D354-4642-AC80-EFB6541CB5B3}"/>
            </a:ext>
          </a:extLst>
        </xdr:cNvPr>
        <xdr:cNvSpPr txBox="1">
          <a:spLocks noChangeArrowheads="1"/>
        </xdr:cNvSpPr>
      </xdr:nvSpPr>
      <xdr:spPr bwMode="auto">
        <a:xfrm>
          <a:off x="247650" y="116967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26</xdr:col>
      <xdr:colOff>0</xdr:colOff>
      <xdr:row>2</xdr:row>
      <xdr:rowOff>40677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ED11F9-EB48-4962-9855-A9F74B7FF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629775" cy="156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="85" zoomScaleNormal="82" workbookViewId="0">
      <selection activeCell="U5" sqref="U5"/>
    </sheetView>
  </sheetViews>
  <sheetFormatPr defaultColWidth="12.28515625" defaultRowHeight="15" x14ac:dyDescent="0.3"/>
  <cols>
    <col min="1" max="1" width="1.7109375" style="80" customWidth="1"/>
    <col min="2" max="2" width="1.140625" style="80" customWidth="1"/>
    <col min="3" max="3" width="10.7109375" style="82" customWidth="1"/>
    <col min="4" max="8" width="10.7109375" style="80" customWidth="1"/>
    <col min="9" max="9" width="1.7109375" style="80" customWidth="1"/>
    <col min="10" max="10" width="12.42578125" style="80" customWidth="1"/>
    <col min="11" max="11" width="12.28515625" style="80" customWidth="1"/>
    <col min="12" max="12" width="10.7109375" style="80" customWidth="1"/>
    <col min="13" max="13" width="1.7109375" style="80" customWidth="1"/>
    <col min="14" max="14" width="10.7109375" style="80" customWidth="1"/>
    <col min="15" max="15" width="12.42578125" style="80" customWidth="1"/>
    <col min="16" max="16" width="10.7109375" style="80" customWidth="1"/>
    <col min="17" max="17" width="1.7109375" style="80" customWidth="1"/>
    <col min="18" max="16384" width="12.28515625" style="80"/>
  </cols>
  <sheetData>
    <row r="1" spans="1:17" ht="7.9" customHeight="1" x14ac:dyDescent="0.3">
      <c r="A1" s="24"/>
      <c r="B1" s="24"/>
      <c r="C1" s="3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7" ht="13.9" customHeight="1" x14ac:dyDescent="0.3">
      <c r="A2" s="24"/>
      <c r="B2" s="26"/>
      <c r="C2" s="31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84"/>
      <c r="Q2" s="85"/>
    </row>
    <row r="3" spans="1:17" ht="27" customHeight="1" x14ac:dyDescent="0.3">
      <c r="A3" s="24"/>
      <c r="B3" s="26"/>
      <c r="C3" s="31"/>
      <c r="D3" s="27"/>
      <c r="E3" s="27"/>
      <c r="F3" s="27"/>
      <c r="G3" s="27"/>
      <c r="H3" s="27"/>
      <c r="I3" s="27"/>
      <c r="J3" s="27"/>
      <c r="K3" s="27"/>
      <c r="L3" s="27"/>
      <c r="M3" s="57"/>
      <c r="N3" s="26"/>
      <c r="O3" s="26"/>
      <c r="P3" s="84"/>
      <c r="Q3" s="85"/>
    </row>
    <row r="4" spans="1:17" ht="27" customHeight="1" x14ac:dyDescent="0.3">
      <c r="A4" s="24"/>
      <c r="B4" s="26"/>
      <c r="C4" s="31"/>
      <c r="D4" s="27"/>
      <c r="E4" s="27"/>
      <c r="F4" s="27"/>
      <c r="G4" s="27"/>
      <c r="H4" s="27"/>
      <c r="I4" s="27"/>
      <c r="J4" s="27"/>
      <c r="K4" s="27"/>
      <c r="L4" s="27"/>
      <c r="M4" s="57"/>
      <c r="N4" s="26"/>
      <c r="O4" s="26"/>
      <c r="P4" s="84"/>
      <c r="Q4" s="85"/>
    </row>
    <row r="5" spans="1:17" ht="18.399999999999999" customHeight="1" x14ac:dyDescent="0.3">
      <c r="A5" s="24"/>
      <c r="B5" s="26"/>
      <c r="C5" s="32"/>
      <c r="D5" s="41"/>
      <c r="E5" s="41"/>
      <c r="F5" s="41"/>
      <c r="G5" s="41"/>
      <c r="H5" s="41"/>
      <c r="I5" s="41"/>
      <c r="J5" s="41"/>
      <c r="K5" s="41"/>
      <c r="L5" s="41"/>
      <c r="M5" s="57"/>
      <c r="N5" s="26"/>
      <c r="O5" s="26"/>
      <c r="P5" s="84"/>
      <c r="Q5" s="85"/>
    </row>
    <row r="6" spans="1:17" ht="13.9" customHeight="1" x14ac:dyDescent="0.3">
      <c r="A6" s="24"/>
      <c r="B6" s="26"/>
      <c r="C6" s="32"/>
      <c r="D6" s="28"/>
      <c r="E6" s="28"/>
      <c r="F6" s="28"/>
      <c r="G6" s="28"/>
      <c r="H6" s="28"/>
      <c r="I6" s="28"/>
      <c r="J6" s="28"/>
      <c r="K6" s="28"/>
      <c r="L6" s="28"/>
      <c r="M6" s="57"/>
      <c r="N6" s="26"/>
      <c r="O6" s="26"/>
      <c r="P6" s="84"/>
      <c r="Q6" s="85"/>
    </row>
    <row r="7" spans="1:17" s="24" customFormat="1" ht="43.15" customHeight="1" x14ac:dyDescent="0.4">
      <c r="B7" s="26"/>
      <c r="C7" s="58" t="s">
        <v>19</v>
      </c>
      <c r="D7" s="34"/>
      <c r="E7" s="34"/>
      <c r="F7" s="34"/>
      <c r="G7" s="34"/>
      <c r="H7" s="34"/>
      <c r="I7" s="34"/>
      <c r="J7" s="34"/>
      <c r="K7" s="34"/>
      <c r="L7" s="34"/>
      <c r="M7" s="57"/>
      <c r="N7" s="26"/>
      <c r="O7" s="26"/>
      <c r="P7" s="84"/>
      <c r="Q7" s="84"/>
    </row>
    <row r="8" spans="1:17" s="24" customFormat="1" ht="54" customHeight="1" x14ac:dyDescent="0.3">
      <c r="B8" s="26"/>
      <c r="C8" s="95" t="s">
        <v>25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26"/>
      <c r="O8" s="26"/>
      <c r="P8" s="84"/>
      <c r="Q8" s="84"/>
    </row>
    <row r="9" spans="1:17" s="24" customFormat="1" ht="55.15" customHeight="1" x14ac:dyDescent="0.4">
      <c r="B9" s="26"/>
      <c r="C9" s="58" t="s">
        <v>20</v>
      </c>
      <c r="D9" s="35"/>
      <c r="E9" s="35"/>
      <c r="F9" s="35"/>
      <c r="G9" s="35"/>
      <c r="H9" s="35"/>
      <c r="I9" s="83"/>
      <c r="J9" s="35"/>
      <c r="K9" s="35"/>
      <c r="L9" s="35"/>
      <c r="M9" s="26"/>
      <c r="N9" s="26"/>
      <c r="O9" s="26"/>
      <c r="P9" s="84"/>
      <c r="Q9" s="84"/>
    </row>
    <row r="10" spans="1:17" s="24" customFormat="1" ht="18.75" x14ac:dyDescent="0.35">
      <c r="B10" s="26"/>
      <c r="C10" s="76" t="s">
        <v>23</v>
      </c>
      <c r="D10" s="35"/>
      <c r="E10" s="35"/>
      <c r="F10" s="35"/>
      <c r="G10" s="35"/>
      <c r="H10" s="35"/>
      <c r="I10" s="35"/>
      <c r="J10" s="35"/>
      <c r="K10" s="35"/>
      <c r="L10" s="35"/>
      <c r="M10" s="26"/>
      <c r="N10" s="26"/>
      <c r="O10" s="26"/>
      <c r="P10" s="84"/>
      <c r="Q10" s="84"/>
    </row>
    <row r="11" spans="1:17" s="24" customFormat="1" ht="17.25" x14ac:dyDescent="0.35">
      <c r="B11" s="26"/>
      <c r="C11" s="56" t="s">
        <v>24</v>
      </c>
      <c r="D11" s="35"/>
      <c r="E11" s="35"/>
      <c r="F11" s="35"/>
      <c r="G11" s="35"/>
      <c r="H11" s="35"/>
      <c r="I11" s="35"/>
      <c r="J11" s="35"/>
      <c r="K11" s="35"/>
      <c r="L11" s="35"/>
      <c r="M11" s="26"/>
      <c r="N11" s="26"/>
      <c r="O11" s="26"/>
      <c r="P11" s="84"/>
      <c r="Q11" s="84"/>
    </row>
    <row r="12" spans="1:17" s="24" customFormat="1" x14ac:dyDescent="0.3">
      <c r="B12" s="26"/>
      <c r="C12" s="31"/>
      <c r="D12" s="35"/>
      <c r="E12" s="35"/>
      <c r="F12" s="35"/>
      <c r="G12" s="35"/>
      <c r="H12" s="35"/>
      <c r="I12" s="35"/>
      <c r="J12" s="35"/>
      <c r="K12" s="35"/>
      <c r="L12" s="35"/>
      <c r="M12" s="26"/>
      <c r="N12" s="26"/>
      <c r="O12" s="26"/>
      <c r="P12" s="84"/>
      <c r="Q12" s="84"/>
    </row>
    <row r="13" spans="1:17" s="24" customFormat="1" ht="46.15" customHeight="1" x14ac:dyDescent="0.3">
      <c r="B13" s="26"/>
      <c r="C13" s="31"/>
      <c r="D13" s="35"/>
      <c r="E13" s="35"/>
      <c r="F13" s="35"/>
      <c r="G13" s="35"/>
      <c r="H13" s="35"/>
      <c r="I13" s="35"/>
      <c r="J13" s="35"/>
      <c r="K13" s="35"/>
      <c r="L13" s="35"/>
      <c r="M13" s="26"/>
      <c r="N13" s="26"/>
      <c r="O13" s="26"/>
      <c r="P13" s="84"/>
      <c r="Q13" s="84"/>
    </row>
    <row r="14" spans="1:17" s="24" customFormat="1" x14ac:dyDescent="0.3">
      <c r="B14" s="26"/>
      <c r="C14" s="31"/>
      <c r="D14" s="89" t="s">
        <v>14</v>
      </c>
      <c r="E14" s="59"/>
      <c r="F14" s="60"/>
      <c r="G14" s="61"/>
      <c r="H14" s="35"/>
      <c r="I14" s="35"/>
      <c r="J14" s="35"/>
      <c r="K14" s="35"/>
      <c r="L14" s="35"/>
      <c r="M14" s="26"/>
      <c r="N14" s="26"/>
      <c r="O14" s="26"/>
      <c r="P14" s="84"/>
      <c r="Q14" s="84"/>
    </row>
    <row r="15" spans="1:17" s="24" customFormat="1" ht="24.4" customHeight="1" x14ac:dyDescent="0.3">
      <c r="B15" s="26"/>
      <c r="C15" s="31"/>
      <c r="D15" s="25"/>
      <c r="E15" s="62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84"/>
      <c r="Q15" s="84"/>
    </row>
    <row r="16" spans="1:17" s="24" customFormat="1" ht="19.5" x14ac:dyDescent="0.4">
      <c r="B16" s="26"/>
      <c r="C16" s="31"/>
      <c r="D16" s="28"/>
      <c r="E16" s="63" t="s">
        <v>12</v>
      </c>
      <c r="F16" s="63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84"/>
      <c r="Q16" s="84"/>
    </row>
    <row r="17" spans="2:17" s="24" customFormat="1" x14ac:dyDescent="0.3">
      <c r="B17" s="26"/>
      <c r="C17" s="31"/>
      <c r="D17" s="28">
        <v>1</v>
      </c>
      <c r="E17" s="64"/>
      <c r="F17" s="64"/>
      <c r="G17" s="28"/>
      <c r="H17" s="28"/>
      <c r="I17" s="28"/>
      <c r="J17" s="26"/>
      <c r="K17" s="26"/>
      <c r="L17" s="26"/>
      <c r="M17" s="26"/>
      <c r="N17" s="26"/>
      <c r="O17" s="26"/>
      <c r="P17" s="84"/>
      <c r="Q17" s="84"/>
    </row>
    <row r="18" spans="2:17" s="24" customFormat="1" x14ac:dyDescent="0.3">
      <c r="B18" s="26"/>
      <c r="C18" s="31"/>
      <c r="D18" s="28">
        <v>2</v>
      </c>
      <c r="E18" s="64"/>
      <c r="F18" s="64"/>
      <c r="G18" s="28"/>
      <c r="H18" s="28"/>
      <c r="I18" s="28"/>
      <c r="J18" s="26"/>
      <c r="K18" s="26"/>
      <c r="L18" s="26"/>
      <c r="M18" s="26"/>
      <c r="N18" s="26"/>
      <c r="O18" s="26"/>
      <c r="P18" s="84"/>
      <c r="Q18" s="84"/>
    </row>
    <row r="19" spans="2:17" s="24" customFormat="1" x14ac:dyDescent="0.3">
      <c r="B19" s="26"/>
      <c r="C19" s="31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84"/>
      <c r="Q19" s="84"/>
    </row>
    <row r="20" spans="2:17" s="24" customFormat="1" x14ac:dyDescent="0.3">
      <c r="B20" s="26"/>
      <c r="C20" s="31"/>
      <c r="D20" s="26"/>
      <c r="E20" s="62" t="s">
        <v>16</v>
      </c>
      <c r="F20" s="26"/>
      <c r="G20" s="26"/>
      <c r="H20" s="26"/>
      <c r="I20" s="26"/>
      <c r="J20" s="26"/>
      <c r="K20" s="62" t="s">
        <v>1</v>
      </c>
      <c r="L20" s="65"/>
      <c r="M20" s="26"/>
      <c r="N20" s="26"/>
      <c r="O20" s="26"/>
      <c r="P20" s="84"/>
      <c r="Q20" s="84"/>
    </row>
    <row r="21" spans="2:17" s="24" customFormat="1" ht="45" x14ac:dyDescent="0.3">
      <c r="B21" s="26"/>
      <c r="C21" s="15"/>
      <c r="D21" s="12" t="s">
        <v>0</v>
      </c>
      <c r="E21" s="90" t="s">
        <v>12</v>
      </c>
      <c r="F21" s="90" t="s">
        <v>13</v>
      </c>
      <c r="G21" s="91" t="s">
        <v>17</v>
      </c>
      <c r="H21" s="91" t="s">
        <v>18</v>
      </c>
      <c r="I21" s="92"/>
      <c r="J21" s="93" t="s">
        <v>33</v>
      </c>
      <c r="K21" s="93" t="s">
        <v>26</v>
      </c>
      <c r="L21" s="93" t="s">
        <v>35</v>
      </c>
      <c r="M21" s="92"/>
      <c r="N21" s="91" t="s">
        <v>2</v>
      </c>
      <c r="O21" s="93" t="s">
        <v>27</v>
      </c>
      <c r="P21" s="94" t="s">
        <v>31</v>
      </c>
      <c r="Q21" s="84"/>
    </row>
    <row r="22" spans="2:17" s="24" customFormat="1" x14ac:dyDescent="0.3">
      <c r="B22" s="26"/>
      <c r="C22" s="1">
        <v>1</v>
      </c>
      <c r="D22" s="22"/>
      <c r="E22" s="23"/>
      <c r="F22" s="23"/>
      <c r="G22" s="46">
        <v>0.1</v>
      </c>
      <c r="H22" s="22">
        <v>1</v>
      </c>
      <c r="I22" s="7"/>
      <c r="J22" s="19"/>
      <c r="K22" s="19"/>
      <c r="L22" s="19"/>
      <c r="M22" s="7"/>
      <c r="N22" s="45"/>
      <c r="O22" s="19"/>
      <c r="P22" s="86"/>
      <c r="Q22" s="84"/>
    </row>
    <row r="23" spans="2:17" s="24" customFormat="1" x14ac:dyDescent="0.3">
      <c r="B23" s="26"/>
      <c r="C23" s="1">
        <v>2</v>
      </c>
      <c r="D23" s="22"/>
      <c r="E23" s="23"/>
      <c r="F23" s="23"/>
      <c r="G23" s="46">
        <v>0.1</v>
      </c>
      <c r="H23" s="22">
        <v>1</v>
      </c>
      <c r="I23" s="7"/>
      <c r="J23" s="19"/>
      <c r="K23" s="19"/>
      <c r="L23" s="19"/>
      <c r="M23" s="7"/>
      <c r="N23" s="45"/>
      <c r="O23" s="19"/>
      <c r="P23" s="86"/>
      <c r="Q23" s="84"/>
    </row>
    <row r="24" spans="2:17" s="24" customFormat="1" x14ac:dyDescent="0.3">
      <c r="B24" s="26"/>
      <c r="C24" s="1">
        <v>3</v>
      </c>
      <c r="D24" s="22"/>
      <c r="E24" s="23"/>
      <c r="F24" s="23"/>
      <c r="G24" s="46">
        <v>0.1</v>
      </c>
      <c r="H24" s="22">
        <v>1</v>
      </c>
      <c r="I24" s="7"/>
      <c r="J24" s="19"/>
      <c r="K24" s="19"/>
      <c r="L24" s="19"/>
      <c r="M24" s="7"/>
      <c r="N24" s="45"/>
      <c r="O24" s="19"/>
      <c r="P24" s="86"/>
      <c r="Q24" s="84"/>
    </row>
    <row r="25" spans="2:17" s="24" customFormat="1" x14ac:dyDescent="0.3">
      <c r="B25" s="26"/>
      <c r="C25" s="31"/>
      <c r="D25" s="36"/>
      <c r="E25" s="36"/>
      <c r="F25" s="36"/>
      <c r="G25" s="36"/>
      <c r="H25" s="36"/>
      <c r="I25" s="36"/>
      <c r="J25" s="36"/>
      <c r="K25" s="36"/>
      <c r="L25" s="36"/>
      <c r="M25" s="26"/>
      <c r="N25" s="26"/>
      <c r="O25" s="26"/>
      <c r="P25" s="84"/>
      <c r="Q25" s="84"/>
    </row>
    <row r="26" spans="2:17" s="24" customFormat="1" x14ac:dyDescent="0.3">
      <c r="B26" s="26"/>
      <c r="C26" s="31"/>
      <c r="D26" s="36"/>
      <c r="E26" s="36"/>
      <c r="F26" s="36"/>
      <c r="G26" s="36"/>
      <c r="H26" s="36"/>
      <c r="I26" s="36"/>
      <c r="J26" s="36"/>
      <c r="K26" s="36"/>
      <c r="L26" s="36"/>
      <c r="M26" s="26"/>
      <c r="N26" s="26"/>
      <c r="O26" s="26"/>
      <c r="P26" s="84"/>
      <c r="Q26" s="84"/>
    </row>
    <row r="27" spans="2:17" s="24" customFormat="1" x14ac:dyDescent="0.3">
      <c r="B27" s="26"/>
      <c r="C27" s="31"/>
      <c r="D27" s="36"/>
      <c r="E27" s="36"/>
      <c r="F27" s="36"/>
      <c r="G27" s="36"/>
      <c r="H27" s="36"/>
      <c r="I27" s="36"/>
      <c r="J27" s="36"/>
      <c r="K27" s="36"/>
      <c r="L27" s="36"/>
      <c r="M27" s="26"/>
      <c r="N27" s="26"/>
      <c r="O27" s="26"/>
      <c r="P27" s="84"/>
      <c r="Q27" s="84"/>
    </row>
    <row r="28" spans="2:17" s="24" customFormat="1" x14ac:dyDescent="0.3">
      <c r="B28" s="26"/>
      <c r="C28" s="31"/>
      <c r="D28" s="36"/>
      <c r="E28" s="36"/>
      <c r="F28" s="36"/>
      <c r="G28" s="36"/>
      <c r="H28" s="36"/>
      <c r="I28" s="36"/>
      <c r="J28" s="36"/>
      <c r="K28" s="36"/>
      <c r="L28" s="36"/>
      <c r="M28" s="26"/>
      <c r="N28" s="26"/>
      <c r="O28" s="26"/>
      <c r="P28" s="84"/>
      <c r="Q28" s="84"/>
    </row>
    <row r="29" spans="2:17" s="24" customFormat="1" x14ac:dyDescent="0.3">
      <c r="B29" s="26"/>
      <c r="C29" s="31"/>
      <c r="D29" s="36"/>
      <c r="E29" s="36"/>
      <c r="F29" s="36"/>
      <c r="G29" s="36"/>
      <c r="H29" s="36"/>
      <c r="I29" s="36"/>
      <c r="J29" s="36"/>
      <c r="K29" s="36"/>
      <c r="L29" s="36"/>
      <c r="M29" s="26"/>
      <c r="N29" s="26"/>
      <c r="O29" s="26"/>
      <c r="P29" s="84"/>
      <c r="Q29" s="84"/>
    </row>
    <row r="30" spans="2:17" s="24" customFormat="1" x14ac:dyDescent="0.3">
      <c r="B30" s="26"/>
      <c r="C30" s="31"/>
      <c r="D30" s="36"/>
      <c r="E30" s="36"/>
      <c r="F30" s="36"/>
      <c r="G30" s="36"/>
      <c r="H30" s="36"/>
      <c r="I30" s="36"/>
      <c r="J30" s="36"/>
      <c r="K30" s="36"/>
      <c r="L30" s="36"/>
      <c r="M30" s="26"/>
      <c r="N30" s="26"/>
      <c r="O30" s="26"/>
      <c r="P30" s="84"/>
      <c r="Q30" s="84"/>
    </row>
    <row r="31" spans="2:17" s="24" customFormat="1" x14ac:dyDescent="0.3">
      <c r="B31" s="26"/>
      <c r="C31" s="31"/>
      <c r="D31" s="36"/>
      <c r="E31" s="36"/>
      <c r="F31" s="36"/>
      <c r="G31" s="36"/>
      <c r="H31" s="36"/>
      <c r="I31" s="36"/>
      <c r="J31" s="36"/>
      <c r="K31" s="36"/>
      <c r="L31" s="36"/>
      <c r="M31" s="26"/>
      <c r="N31" s="26"/>
      <c r="O31" s="26"/>
      <c r="P31" s="84"/>
      <c r="Q31" s="84"/>
    </row>
    <row r="32" spans="2:17" s="24" customFormat="1" x14ac:dyDescent="0.3">
      <c r="B32" s="26"/>
      <c r="C32" s="31"/>
      <c r="D32" s="36"/>
      <c r="E32" s="36"/>
      <c r="F32" s="36"/>
      <c r="G32" s="36"/>
      <c r="H32" s="36"/>
      <c r="I32" s="36"/>
      <c r="J32" s="36"/>
      <c r="K32" s="36"/>
      <c r="L32" s="36"/>
      <c r="M32" s="26"/>
      <c r="N32" s="26"/>
      <c r="O32" s="26"/>
      <c r="P32" s="84"/>
      <c r="Q32" s="84"/>
    </row>
    <row r="33" spans="1:17" s="24" customFormat="1" x14ac:dyDescent="0.3">
      <c r="B33" s="26"/>
      <c r="C33" s="31"/>
      <c r="D33" s="36"/>
      <c r="E33" s="36"/>
      <c r="F33" s="36"/>
      <c r="G33" s="36"/>
      <c r="H33" s="36"/>
      <c r="I33" s="36"/>
      <c r="J33" s="36"/>
      <c r="K33" s="36"/>
      <c r="L33" s="36"/>
      <c r="M33" s="26"/>
      <c r="N33" s="26"/>
      <c r="O33" s="26"/>
      <c r="P33" s="84"/>
      <c r="Q33" s="84"/>
    </row>
    <row r="34" spans="1:17" s="24" customFormat="1" x14ac:dyDescent="0.3">
      <c r="B34" s="26"/>
      <c r="C34" s="31"/>
      <c r="D34" s="36"/>
      <c r="E34" s="36"/>
      <c r="F34" s="36"/>
      <c r="G34" s="36"/>
      <c r="H34" s="36"/>
      <c r="I34" s="36"/>
      <c r="J34" s="36"/>
      <c r="K34" s="36"/>
      <c r="L34" s="36"/>
      <c r="M34" s="26"/>
      <c r="N34" s="26"/>
      <c r="O34" s="26"/>
      <c r="P34" s="84"/>
      <c r="Q34" s="84"/>
    </row>
    <row r="35" spans="1:17" s="24" customFormat="1" x14ac:dyDescent="0.3">
      <c r="B35" s="26"/>
      <c r="C35" s="31"/>
      <c r="D35" s="36"/>
      <c r="E35" s="36"/>
      <c r="F35" s="36"/>
      <c r="G35" s="36"/>
      <c r="H35" s="36" t="s">
        <v>21</v>
      </c>
      <c r="I35" s="36"/>
      <c r="J35" s="36"/>
      <c r="K35" s="36"/>
      <c r="L35" s="36"/>
      <c r="M35" s="26"/>
      <c r="N35" s="26"/>
      <c r="O35" s="26"/>
      <c r="P35" s="84"/>
      <c r="Q35" s="84"/>
    </row>
    <row r="36" spans="1:17" s="24" customFormat="1" x14ac:dyDescent="0.3">
      <c r="B36" s="26"/>
      <c r="C36" s="31"/>
      <c r="D36" s="36"/>
      <c r="E36" s="36"/>
      <c r="F36" s="36"/>
      <c r="G36" s="36"/>
      <c r="H36" s="36"/>
      <c r="I36" s="36"/>
      <c r="J36" s="36"/>
      <c r="K36" s="36"/>
      <c r="L36" s="36"/>
      <c r="M36" s="26"/>
      <c r="N36" s="26"/>
      <c r="O36" s="26"/>
      <c r="P36" s="84"/>
      <c r="Q36" s="84"/>
    </row>
    <row r="37" spans="1:17" s="24" customFormat="1" ht="16.899999999999999" customHeight="1" x14ac:dyDescent="0.4">
      <c r="B37" s="26"/>
      <c r="C37" s="66" t="s">
        <v>6</v>
      </c>
      <c r="D37" s="50"/>
      <c r="E37" s="50"/>
      <c r="F37" s="50"/>
      <c r="G37" s="50"/>
      <c r="H37" s="50"/>
      <c r="I37" s="50"/>
      <c r="J37" s="50"/>
      <c r="K37" s="50"/>
      <c r="L37" s="50"/>
      <c r="M37" s="51"/>
      <c r="N37" s="26"/>
      <c r="O37" s="26"/>
      <c r="P37" s="84"/>
      <c r="Q37" s="84"/>
    </row>
    <row r="38" spans="1:17" s="37" customFormat="1" ht="25.15" customHeight="1" x14ac:dyDescent="0.35">
      <c r="B38" s="39"/>
      <c r="C38" s="67" t="s">
        <v>7</v>
      </c>
      <c r="D38" s="53"/>
      <c r="E38" s="53"/>
      <c r="F38" s="53"/>
      <c r="G38" s="53"/>
      <c r="H38" s="38"/>
      <c r="I38" s="53"/>
      <c r="J38" s="53"/>
      <c r="K38" s="53"/>
      <c r="L38" s="53"/>
      <c r="M38" s="52"/>
      <c r="N38" s="39"/>
      <c r="O38" s="39"/>
      <c r="P38" s="87"/>
      <c r="Q38" s="87"/>
    </row>
    <row r="39" spans="1:17" s="81" customFormat="1" ht="24.6" customHeight="1" x14ac:dyDescent="0.35">
      <c r="A39" s="37"/>
      <c r="B39" s="39"/>
      <c r="C39" s="97" t="s">
        <v>8</v>
      </c>
      <c r="D39" s="98"/>
      <c r="E39" s="99"/>
      <c r="F39" s="99"/>
      <c r="G39" s="68"/>
      <c r="H39" s="53"/>
      <c r="I39" s="68"/>
      <c r="J39" s="68"/>
      <c r="K39" s="68"/>
      <c r="L39" s="68"/>
      <c r="M39" s="53"/>
      <c r="N39" s="40"/>
      <c r="O39" s="40"/>
      <c r="P39" s="87"/>
      <c r="Q39" s="88"/>
    </row>
    <row r="40" spans="1:17" s="81" customFormat="1" ht="36" customHeight="1" x14ac:dyDescent="0.3">
      <c r="A40" s="37"/>
      <c r="B40" s="39"/>
      <c r="C40" s="98"/>
      <c r="D40" s="98"/>
      <c r="E40" s="99"/>
      <c r="F40" s="99"/>
      <c r="G40" s="68"/>
      <c r="H40" s="69" t="s">
        <v>9</v>
      </c>
      <c r="I40" s="68"/>
      <c r="J40" s="68"/>
      <c r="K40" s="68"/>
      <c r="L40" s="68"/>
      <c r="M40" s="69"/>
      <c r="N40" s="40"/>
      <c r="O40" s="40"/>
      <c r="P40" s="87"/>
      <c r="Q40" s="88"/>
    </row>
    <row r="41" spans="1:17" s="81" customFormat="1" ht="31.15" customHeight="1" x14ac:dyDescent="0.35">
      <c r="A41" s="37"/>
      <c r="B41" s="39"/>
      <c r="C41" s="54" t="s">
        <v>3</v>
      </c>
      <c r="D41" s="54"/>
      <c r="E41" s="54"/>
      <c r="F41" s="54"/>
      <c r="G41" s="54"/>
      <c r="H41" s="70"/>
      <c r="I41" s="54"/>
      <c r="J41" s="54"/>
      <c r="K41" s="54"/>
      <c r="L41" s="54"/>
      <c r="M41" s="70"/>
      <c r="N41" s="40"/>
      <c r="O41" s="40"/>
      <c r="P41" s="87"/>
      <c r="Q41" s="88"/>
    </row>
    <row r="42" spans="1:17" s="81" customFormat="1" ht="16.899999999999999" customHeight="1" x14ac:dyDescent="0.35">
      <c r="A42" s="37"/>
      <c r="B42" s="39"/>
      <c r="C42" s="55" t="s">
        <v>10</v>
      </c>
      <c r="D42" s="54"/>
      <c r="E42" s="54"/>
      <c r="F42" s="54"/>
      <c r="G42" s="54"/>
      <c r="H42" s="69" t="s">
        <v>28</v>
      </c>
      <c r="I42" s="54"/>
      <c r="J42" s="54"/>
      <c r="K42" s="54"/>
      <c r="L42" s="54"/>
      <c r="M42" s="69"/>
      <c r="N42" s="40"/>
      <c r="O42" s="40"/>
      <c r="P42" s="87"/>
      <c r="Q42" s="88"/>
    </row>
    <row r="43" spans="1:17" s="81" customFormat="1" ht="16.899999999999999" customHeight="1" x14ac:dyDescent="0.35">
      <c r="A43" s="37"/>
      <c r="B43" s="39"/>
      <c r="C43" s="71" t="s">
        <v>11</v>
      </c>
      <c r="D43" s="54"/>
      <c r="E43" s="54"/>
      <c r="F43" s="54"/>
      <c r="G43" s="54"/>
      <c r="H43" s="69" t="s">
        <v>29</v>
      </c>
      <c r="I43" s="54"/>
      <c r="J43" s="54"/>
      <c r="K43" s="54"/>
      <c r="L43" s="54"/>
      <c r="M43" s="69"/>
      <c r="N43" s="40"/>
      <c r="O43" s="40"/>
      <c r="P43" s="87"/>
      <c r="Q43" s="88"/>
    </row>
    <row r="44" spans="1:17" ht="16.899999999999999" customHeight="1" x14ac:dyDescent="0.35">
      <c r="A44" s="37"/>
      <c r="B44" s="39"/>
      <c r="C44" s="71" t="s">
        <v>4</v>
      </c>
      <c r="D44" s="56"/>
      <c r="E44" s="56"/>
      <c r="F44" s="56"/>
      <c r="G44" s="56"/>
      <c r="H44" s="69" t="s">
        <v>5</v>
      </c>
      <c r="I44" s="56"/>
      <c r="J44" s="56"/>
      <c r="K44" s="56"/>
      <c r="L44" s="56"/>
      <c r="M44" s="69"/>
      <c r="N44"/>
      <c r="O44" s="40"/>
      <c r="P44" s="87"/>
      <c r="Q44" s="85"/>
    </row>
    <row r="45" spans="1:17" ht="16.899999999999999" customHeight="1" x14ac:dyDescent="0.35">
      <c r="A45" s="37"/>
      <c r="B45" s="39"/>
      <c r="C45" s="71"/>
      <c r="D45" s="56"/>
      <c r="E45" s="56"/>
      <c r="F45" s="56"/>
      <c r="G45" s="56"/>
      <c r="H45" s="25"/>
      <c r="I45" s="56"/>
      <c r="J45" s="56"/>
      <c r="K45" s="56"/>
      <c r="L45" s="56"/>
      <c r="M45" s="53"/>
      <c r="N45" s="71" t="s">
        <v>30</v>
      </c>
      <c r="O45" s="40"/>
      <c r="P45" s="87"/>
      <c r="Q45" s="85"/>
    </row>
    <row r="46" spans="1:17" ht="16.899999999999999" customHeight="1" x14ac:dyDescent="0.35">
      <c r="A46" s="37"/>
      <c r="B46" s="39"/>
      <c r="C46" s="71"/>
      <c r="D46" s="56"/>
      <c r="E46" s="56"/>
      <c r="F46" s="56"/>
      <c r="G46" s="56"/>
      <c r="H46" s="56"/>
      <c r="I46" s="56"/>
      <c r="J46" s="56"/>
      <c r="K46" s="56"/>
      <c r="L46" s="56"/>
      <c r="M46" s="72"/>
      <c r="N46" s="40"/>
      <c r="O46" s="40"/>
      <c r="P46" s="87"/>
      <c r="Q46" s="85"/>
    </row>
    <row r="47" spans="1:17" s="37" customFormat="1" ht="400.15" customHeight="1" x14ac:dyDescent="0.3"/>
  </sheetData>
  <sheetProtection algorithmName="SHA-512" hashValue="xgIvqCpVrokYukW/vp1gxN20kKqwuEYrdFgl2IRst0/fxQmx9mC4bddNXkKXM/Np0IdKUNwVX4fAgS4JUbgzEg==" saltValue="uDQCliHJno1AQeaEP7of2g==" spinCount="100000" sheet="1" objects="1" scenarios="1"/>
  <mergeCells count="2">
    <mergeCell ref="C8:M8"/>
    <mergeCell ref="C39:F40"/>
  </mergeCells>
  <phoneticPr fontId="0" type="noConversion"/>
  <dataValidations count="3">
    <dataValidation allowBlank="1" sqref="M5:M7 P1:IV20 C25:C37 D1:L7 C41 M41 H25:H37 C43:C46 E9:G13 H41 D9:D14 H9:L14 M9:M19 M1:M2 N1:O19 D41:G46 I41:L46 H46 D25:G38 I25:M38 N25:N43 C1:C20 Q21:IM24 O25:IV65535 C47:M65535 N45:N65535 A1:B1048576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17:F18 N22:N24 E22:H24" xr:uid="{00000000-0002-0000-0000-000002000000}">
      <formula1>0</formula1>
      <formula2>10000</formula2>
    </dataValidation>
  </dataValidations>
  <hyperlinks>
    <hyperlink ref="H44" r:id="rId1" display="mailto:info@megazyme.com" xr:uid="{00000000-0004-0000-0000-000000000000}"/>
    <hyperlink ref="H40" r:id="rId2" display="http://www.megazyme.com/" xr:uid="{00000000-0004-0000-0000-000001000000}"/>
    <hyperlink ref="H43" r:id="rId3" xr:uid="{00000000-0004-0000-0000-000002000000}"/>
    <hyperlink ref="H42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1" manualBreakCount="1">
    <brk id="22" min="1" max="16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7"/>
  <sheetViews>
    <sheetView zoomScaleNormal="100" workbookViewId="0">
      <selection activeCell="D30" sqref="D3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hidden="1" customWidth="1"/>
    <col min="12" max="12" width="11.7109375" style="2" customWidth="1"/>
    <col min="13" max="13" width="10.42578125" style="2" hidden="1" customWidth="1"/>
    <col min="14" max="15" width="11.7109375" style="2" hidden="1" customWidth="1"/>
    <col min="16" max="17" width="11.7109375" style="2" customWidth="1"/>
    <col min="18" max="18" width="1.7109375" style="2" customWidth="1"/>
    <col min="19" max="19" width="11.7109375" style="2" customWidth="1"/>
    <col min="20" max="23" width="9.85546875" style="2" hidden="1" customWidth="1"/>
    <col min="24" max="25" width="11.7109375" style="2" customWidth="1"/>
    <col min="26" max="26" width="1.7109375" style="2" customWidth="1"/>
    <col min="27" max="27" width="200.7109375" style="2" customWidth="1"/>
    <col min="28" max="16384" width="12.28515625" style="2"/>
  </cols>
  <sheetData>
    <row r="1" spans="1:27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0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8"/>
    </row>
    <row r="3" spans="1:27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8"/>
    </row>
    <row r="4" spans="1:27" x14ac:dyDescent="0.3">
      <c r="A4" s="9"/>
      <c r="B4" s="5"/>
      <c r="C4" s="6"/>
      <c r="D4" s="6" t="s">
        <v>14</v>
      </c>
      <c r="E4" s="100"/>
      <c r="F4" s="101"/>
      <c r="G4" s="5"/>
      <c r="H4" s="5"/>
      <c r="I4" s="5"/>
      <c r="J4" s="5"/>
      <c r="K4" s="21"/>
      <c r="L4" s="21"/>
      <c r="M4" s="21"/>
      <c r="N4" s="21"/>
      <c r="O4" s="21"/>
      <c r="P4" s="21"/>
      <c r="Q4" s="21"/>
      <c r="R4" s="5"/>
      <c r="S4" s="21"/>
      <c r="T4" s="5"/>
      <c r="U4" s="5"/>
      <c r="V4" s="5"/>
      <c r="W4" s="5"/>
      <c r="X4" s="5"/>
      <c r="Y4" s="5"/>
      <c r="Z4" s="5"/>
      <c r="AA4" s="8"/>
    </row>
    <row r="5" spans="1:27" ht="15.4" customHeight="1" x14ac:dyDescent="0.3">
      <c r="A5" s="9"/>
      <c r="B5" s="5"/>
      <c r="C5" s="5"/>
      <c r="D5" s="5"/>
      <c r="E5" s="5"/>
      <c r="F5" s="5"/>
      <c r="G5" s="5"/>
      <c r="H5" s="5"/>
      <c r="J5" s="3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1"/>
      <c r="Y5" s="11"/>
      <c r="Z5" s="5"/>
      <c r="AA5" s="8"/>
    </row>
    <row r="6" spans="1:27" x14ac:dyDescent="0.3">
      <c r="A6" s="9"/>
      <c r="B6" s="5"/>
      <c r="C6" s="5"/>
      <c r="E6" s="6" t="s">
        <v>15</v>
      </c>
      <c r="G6" s="5"/>
      <c r="H6" s="5"/>
      <c r="I6" s="5"/>
      <c r="J6" s="3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1"/>
      <c r="Y6" s="11"/>
      <c r="Z6" s="5"/>
      <c r="AA6" s="8"/>
    </row>
    <row r="7" spans="1:27" ht="19.5" x14ac:dyDescent="0.4">
      <c r="A7" s="9"/>
      <c r="B7" s="5"/>
      <c r="C7" s="4"/>
      <c r="D7" s="4"/>
      <c r="E7" s="48" t="s">
        <v>12</v>
      </c>
      <c r="F7" s="48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8"/>
    </row>
    <row r="8" spans="1:27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8"/>
    </row>
    <row r="9" spans="1:27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8"/>
    </row>
    <row r="10" spans="1:27" x14ac:dyDescent="0.3">
      <c r="A10" s="9"/>
      <c r="B10" s="5"/>
      <c r="C10" s="4"/>
      <c r="D10" s="4"/>
      <c r="E10" s="73">
        <f>IF(COUNT(E8:E9)=0,0,(IF(A1_blank_1=0,0.0000001,A1_blank_1)+IF(A1_blank_2=0,0.0000001,A1_blank_2))/COUNT(E8:E9))</f>
        <v>0</v>
      </c>
      <c r="F10" s="73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8"/>
    </row>
    <row r="11" spans="1:27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8"/>
    </row>
    <row r="12" spans="1:27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/>
      <c r="M12" s="5"/>
      <c r="N12" s="42"/>
      <c r="O12" s="42"/>
      <c r="P12" s="42"/>
      <c r="Q12" s="42"/>
      <c r="R12" s="5"/>
      <c r="S12" s="5"/>
      <c r="T12" s="5"/>
      <c r="U12" s="5"/>
      <c r="V12" s="5"/>
      <c r="W12" s="5"/>
      <c r="X12" s="5"/>
      <c r="Y12" s="5"/>
      <c r="Z12" s="5"/>
      <c r="AA12" s="8"/>
    </row>
    <row r="13" spans="1:27" s="18" customFormat="1" ht="45" x14ac:dyDescent="0.3">
      <c r="A13" s="13"/>
      <c r="B13" s="14"/>
      <c r="C13" s="15"/>
      <c r="D13" s="12" t="s">
        <v>0</v>
      </c>
      <c r="E13" s="47" t="s">
        <v>12</v>
      </c>
      <c r="F13" s="47" t="s">
        <v>13</v>
      </c>
      <c r="G13" s="20" t="s">
        <v>17</v>
      </c>
      <c r="H13" s="20" t="s">
        <v>18</v>
      </c>
      <c r="I13" s="49"/>
      <c r="J13" s="74" t="s">
        <v>22</v>
      </c>
      <c r="K13" s="77" t="s">
        <v>32</v>
      </c>
      <c r="L13" s="29" t="s">
        <v>33</v>
      </c>
      <c r="M13" s="77" t="s">
        <v>26</v>
      </c>
      <c r="N13" s="77" t="s">
        <v>26</v>
      </c>
      <c r="O13" s="77" t="s">
        <v>34</v>
      </c>
      <c r="P13" s="29" t="s">
        <v>26</v>
      </c>
      <c r="Q13" s="29" t="s">
        <v>35</v>
      </c>
      <c r="R13" s="49"/>
      <c r="S13" s="20" t="s">
        <v>2</v>
      </c>
      <c r="T13" s="77" t="s">
        <v>27</v>
      </c>
      <c r="U13" s="77" t="s">
        <v>27</v>
      </c>
      <c r="V13" s="77" t="s">
        <v>31</v>
      </c>
      <c r="W13" s="77" t="s">
        <v>31</v>
      </c>
      <c r="X13" s="29" t="s">
        <v>27</v>
      </c>
      <c r="Y13" s="29" t="s">
        <v>31</v>
      </c>
      <c r="Z13" s="16"/>
      <c r="AA13" s="17"/>
    </row>
    <row r="14" spans="1:27" x14ac:dyDescent="0.3">
      <c r="A14" s="9"/>
      <c r="B14" s="5"/>
      <c r="C14" s="1">
        <v>1</v>
      </c>
      <c r="D14" s="22"/>
      <c r="E14" s="23"/>
      <c r="F14" s="23"/>
      <c r="G14" s="46">
        <v>0.1</v>
      </c>
      <c r="H14" s="22">
        <v>1</v>
      </c>
      <c r="I14" s="7"/>
      <c r="J14" s="75" t="str">
        <f t="shared" ref="J14:J53" si="0">IF(OR(ISBLANK(A1_sample),ISBLANK(A2_sample),COUNT(E8:E9)=0,COUNT(F8:F9)=0),"",(A2_sample-A1_sample)-(A2_blank_ave-A1_blank_ave))</f>
        <v/>
      </c>
      <c r="K14" s="79" t="str">
        <f t="shared" ref="K14:K53" si="1">IF(OR(ISBLANK(A1_sample),ISBLANK(A2_sample),A1_blank_ave=0,A2_blank_ave=0),"",Change_absorbance)</f>
        <v/>
      </c>
      <c r="L14" s="19" t="str">
        <f>K14</f>
        <v/>
      </c>
      <c r="M14" s="75" t="e">
        <f t="shared" ref="M14:M53" si="2">0.06052*J14*Dilution/Sample_volume</f>
        <v>#VALUE!</v>
      </c>
      <c r="N14" s="78" t="str">
        <f t="shared" ref="N14:N53" si="3">IF(OR(ISBLANK(A1_sample),ISBLANK(A2_sample),A1_blank_ave=0,A2_blank_ave=0),"",Concentration_gL)</f>
        <v/>
      </c>
      <c r="O14" s="78" t="str">
        <f t="shared" ref="O14:O53" si="4">IF(OR(ISBLANK(A1_sample),ISBLANK(A2_sample),A1_blank_ave=0,A2_blank_ave=0),"",(Concentration_gL*(132/150.1)))</f>
        <v/>
      </c>
      <c r="P14" s="19" t="str">
        <f>N14</f>
        <v/>
      </c>
      <c r="Q14" s="19" t="str">
        <f>O14</f>
        <v/>
      </c>
      <c r="R14" s="7"/>
      <c r="S14" s="45"/>
      <c r="T14" s="75" t="e">
        <f t="shared" ref="T14:T53" si="5">Concentration_gL*100/Sample_con_gL</f>
        <v>#VALUE!</v>
      </c>
      <c r="U14" s="79" t="str">
        <f t="shared" ref="U14:U53" si="6">IF(ISERROR(Concentration_gg),"",Concentration_gg)</f>
        <v/>
      </c>
      <c r="V14" s="75" t="e">
        <f t="shared" ref="V14:V53" si="7">L_Arabinan__g_L*100/Sample_con_gL</f>
        <v>#VALUE!</v>
      </c>
      <c r="W14" s="79" t="str">
        <f t="shared" ref="W14:W53" si="8">IF(ISERROR(Arabinan__g_100g),"",Arabinan__g_100g)</f>
        <v/>
      </c>
      <c r="X14" s="19" t="str">
        <f>U14</f>
        <v/>
      </c>
      <c r="Y14" s="19" t="str">
        <f>W14</f>
        <v/>
      </c>
      <c r="Z14" s="5"/>
      <c r="AA14" s="8"/>
    </row>
    <row r="15" spans="1:27" x14ac:dyDescent="0.3">
      <c r="A15" s="9"/>
      <c r="B15" s="5"/>
      <c r="C15" s="1">
        <v>2</v>
      </c>
      <c r="D15" s="22"/>
      <c r="E15" s="23"/>
      <c r="F15" s="23"/>
      <c r="G15" s="46">
        <v>0.1</v>
      </c>
      <c r="H15" s="22">
        <v>1</v>
      </c>
      <c r="I15" s="7"/>
      <c r="J15" s="75" t="str">
        <f t="shared" si="0"/>
        <v/>
      </c>
      <c r="K15" s="79" t="str">
        <f t="shared" si="1"/>
        <v/>
      </c>
      <c r="L15" s="19" t="str">
        <f t="shared" ref="L15:L53" si="9">K15</f>
        <v/>
      </c>
      <c r="M15" s="75" t="e">
        <f t="shared" si="2"/>
        <v>#VALUE!</v>
      </c>
      <c r="N15" s="78" t="str">
        <f t="shared" si="3"/>
        <v/>
      </c>
      <c r="O15" s="78" t="str">
        <f t="shared" si="4"/>
        <v/>
      </c>
      <c r="P15" s="19" t="str">
        <f t="shared" ref="P15:P52" si="10">N15</f>
        <v/>
      </c>
      <c r="Q15" s="19" t="str">
        <f t="shared" ref="Q15:Q52" si="11">O15</f>
        <v/>
      </c>
      <c r="R15" s="7"/>
      <c r="S15" s="45"/>
      <c r="T15" s="75" t="e">
        <f t="shared" si="5"/>
        <v>#VALUE!</v>
      </c>
      <c r="U15" s="79" t="str">
        <f t="shared" si="6"/>
        <v/>
      </c>
      <c r="V15" s="75" t="e">
        <f t="shared" si="7"/>
        <v>#VALUE!</v>
      </c>
      <c r="W15" s="79" t="str">
        <f t="shared" si="8"/>
        <v/>
      </c>
      <c r="X15" s="19" t="str">
        <f t="shared" ref="X15:X53" si="12">U15</f>
        <v/>
      </c>
      <c r="Y15" s="19" t="str">
        <f t="shared" ref="Y15:Y53" si="13">W15</f>
        <v/>
      </c>
      <c r="Z15" s="5"/>
      <c r="AA15" s="8"/>
    </row>
    <row r="16" spans="1:27" x14ac:dyDescent="0.3">
      <c r="A16" s="9"/>
      <c r="B16" s="5"/>
      <c r="C16" s="1">
        <v>3</v>
      </c>
      <c r="D16" s="22"/>
      <c r="E16" s="23"/>
      <c r="F16" s="23"/>
      <c r="G16" s="46">
        <v>0.1</v>
      </c>
      <c r="H16" s="22">
        <v>1</v>
      </c>
      <c r="I16" s="7"/>
      <c r="J16" s="75" t="str">
        <f t="shared" si="0"/>
        <v/>
      </c>
      <c r="K16" s="79" t="str">
        <f t="shared" si="1"/>
        <v/>
      </c>
      <c r="L16" s="19" t="str">
        <f t="shared" si="9"/>
        <v/>
      </c>
      <c r="M16" s="75" t="e">
        <f t="shared" si="2"/>
        <v>#VALUE!</v>
      </c>
      <c r="N16" s="78" t="str">
        <f t="shared" si="3"/>
        <v/>
      </c>
      <c r="O16" s="78" t="str">
        <f t="shared" si="4"/>
        <v/>
      </c>
      <c r="P16" s="19" t="str">
        <f t="shared" si="10"/>
        <v/>
      </c>
      <c r="Q16" s="19" t="str">
        <f t="shared" si="11"/>
        <v/>
      </c>
      <c r="R16" s="7"/>
      <c r="S16" s="45"/>
      <c r="T16" s="75" t="e">
        <f t="shared" si="5"/>
        <v>#VALUE!</v>
      </c>
      <c r="U16" s="79" t="str">
        <f t="shared" si="6"/>
        <v/>
      </c>
      <c r="V16" s="75" t="e">
        <f t="shared" si="7"/>
        <v>#VALUE!</v>
      </c>
      <c r="W16" s="79" t="str">
        <f t="shared" si="8"/>
        <v/>
      </c>
      <c r="X16" s="19" t="str">
        <f t="shared" si="12"/>
        <v/>
      </c>
      <c r="Y16" s="19" t="str">
        <f t="shared" si="13"/>
        <v/>
      </c>
      <c r="Z16" s="5"/>
      <c r="AA16" s="8"/>
    </row>
    <row r="17" spans="1:27" x14ac:dyDescent="0.3">
      <c r="A17" s="9"/>
      <c r="B17" s="5"/>
      <c r="C17" s="1">
        <v>4</v>
      </c>
      <c r="D17" s="22"/>
      <c r="E17" s="23"/>
      <c r="F17" s="23"/>
      <c r="G17" s="46">
        <v>0.1</v>
      </c>
      <c r="H17" s="22">
        <v>1</v>
      </c>
      <c r="I17" s="7"/>
      <c r="J17" s="75" t="str">
        <f t="shared" si="0"/>
        <v/>
      </c>
      <c r="K17" s="79" t="str">
        <f t="shared" si="1"/>
        <v/>
      </c>
      <c r="L17" s="19" t="str">
        <f t="shared" si="9"/>
        <v/>
      </c>
      <c r="M17" s="75" t="e">
        <f t="shared" si="2"/>
        <v>#VALUE!</v>
      </c>
      <c r="N17" s="78" t="str">
        <f t="shared" si="3"/>
        <v/>
      </c>
      <c r="O17" s="78" t="str">
        <f t="shared" si="4"/>
        <v/>
      </c>
      <c r="P17" s="19" t="str">
        <f t="shared" si="10"/>
        <v/>
      </c>
      <c r="Q17" s="19" t="str">
        <f t="shared" si="11"/>
        <v/>
      </c>
      <c r="R17" s="7"/>
      <c r="S17" s="45"/>
      <c r="T17" s="75" t="e">
        <f t="shared" si="5"/>
        <v>#VALUE!</v>
      </c>
      <c r="U17" s="79" t="str">
        <f t="shared" si="6"/>
        <v/>
      </c>
      <c r="V17" s="75" t="e">
        <f t="shared" si="7"/>
        <v>#VALUE!</v>
      </c>
      <c r="W17" s="79" t="str">
        <f t="shared" si="8"/>
        <v/>
      </c>
      <c r="X17" s="19" t="str">
        <f t="shared" si="12"/>
        <v/>
      </c>
      <c r="Y17" s="19" t="str">
        <f t="shared" si="13"/>
        <v/>
      </c>
      <c r="Z17" s="5"/>
      <c r="AA17" s="8"/>
    </row>
    <row r="18" spans="1:27" x14ac:dyDescent="0.3">
      <c r="A18" s="9"/>
      <c r="B18" s="5"/>
      <c r="C18" s="1">
        <v>5</v>
      </c>
      <c r="D18" s="22"/>
      <c r="E18" s="23"/>
      <c r="F18" s="23"/>
      <c r="G18" s="46">
        <v>0.1</v>
      </c>
      <c r="H18" s="22">
        <v>1</v>
      </c>
      <c r="I18" s="7"/>
      <c r="J18" s="75" t="str">
        <f t="shared" si="0"/>
        <v/>
      </c>
      <c r="K18" s="79" t="str">
        <f t="shared" si="1"/>
        <v/>
      </c>
      <c r="L18" s="19" t="str">
        <f t="shared" si="9"/>
        <v/>
      </c>
      <c r="M18" s="75" t="e">
        <f t="shared" si="2"/>
        <v>#VALUE!</v>
      </c>
      <c r="N18" s="78" t="str">
        <f t="shared" si="3"/>
        <v/>
      </c>
      <c r="O18" s="78" t="str">
        <f t="shared" si="4"/>
        <v/>
      </c>
      <c r="P18" s="19" t="str">
        <f t="shared" si="10"/>
        <v/>
      </c>
      <c r="Q18" s="19" t="str">
        <f t="shared" si="11"/>
        <v/>
      </c>
      <c r="R18" s="7"/>
      <c r="S18" s="45"/>
      <c r="T18" s="75" t="e">
        <f t="shared" si="5"/>
        <v>#VALUE!</v>
      </c>
      <c r="U18" s="79" t="str">
        <f t="shared" si="6"/>
        <v/>
      </c>
      <c r="V18" s="75" t="e">
        <f t="shared" si="7"/>
        <v>#VALUE!</v>
      </c>
      <c r="W18" s="79" t="str">
        <f t="shared" si="8"/>
        <v/>
      </c>
      <c r="X18" s="19" t="str">
        <f t="shared" si="12"/>
        <v/>
      </c>
      <c r="Y18" s="19" t="str">
        <f t="shared" si="13"/>
        <v/>
      </c>
      <c r="Z18" s="5"/>
      <c r="AA18" s="8"/>
    </row>
    <row r="19" spans="1:27" x14ac:dyDescent="0.3">
      <c r="A19" s="9"/>
      <c r="B19" s="5"/>
      <c r="C19" s="1">
        <v>6</v>
      </c>
      <c r="D19" s="22"/>
      <c r="E19" s="23"/>
      <c r="F19" s="23"/>
      <c r="G19" s="46">
        <v>0.1</v>
      </c>
      <c r="H19" s="22">
        <v>1</v>
      </c>
      <c r="I19" s="7"/>
      <c r="J19" s="75" t="str">
        <f t="shared" si="0"/>
        <v/>
      </c>
      <c r="K19" s="79" t="str">
        <f t="shared" si="1"/>
        <v/>
      </c>
      <c r="L19" s="19" t="str">
        <f t="shared" si="9"/>
        <v/>
      </c>
      <c r="M19" s="75" t="e">
        <f t="shared" si="2"/>
        <v>#VALUE!</v>
      </c>
      <c r="N19" s="78" t="str">
        <f t="shared" si="3"/>
        <v/>
      </c>
      <c r="O19" s="78" t="str">
        <f t="shared" si="4"/>
        <v/>
      </c>
      <c r="P19" s="19" t="str">
        <f t="shared" si="10"/>
        <v/>
      </c>
      <c r="Q19" s="19" t="str">
        <f t="shared" si="11"/>
        <v/>
      </c>
      <c r="R19" s="7"/>
      <c r="S19" s="45"/>
      <c r="T19" s="75" t="e">
        <f t="shared" si="5"/>
        <v>#VALUE!</v>
      </c>
      <c r="U19" s="79" t="str">
        <f t="shared" si="6"/>
        <v/>
      </c>
      <c r="V19" s="75" t="e">
        <f t="shared" si="7"/>
        <v>#VALUE!</v>
      </c>
      <c r="W19" s="79" t="str">
        <f t="shared" si="8"/>
        <v/>
      </c>
      <c r="X19" s="19" t="str">
        <f t="shared" si="12"/>
        <v/>
      </c>
      <c r="Y19" s="19" t="str">
        <f t="shared" si="13"/>
        <v/>
      </c>
      <c r="Z19" s="5"/>
      <c r="AA19" s="8"/>
    </row>
    <row r="20" spans="1:27" x14ac:dyDescent="0.3">
      <c r="A20" s="9"/>
      <c r="B20" s="5"/>
      <c r="C20" s="1">
        <v>7</v>
      </c>
      <c r="D20" s="22"/>
      <c r="E20" s="23"/>
      <c r="F20" s="23"/>
      <c r="G20" s="46">
        <v>0.1</v>
      </c>
      <c r="H20" s="22">
        <v>1</v>
      </c>
      <c r="I20" s="7"/>
      <c r="J20" s="75" t="str">
        <f t="shared" si="0"/>
        <v/>
      </c>
      <c r="K20" s="79" t="str">
        <f t="shared" si="1"/>
        <v/>
      </c>
      <c r="L20" s="19" t="str">
        <f t="shared" si="9"/>
        <v/>
      </c>
      <c r="M20" s="75" t="e">
        <f t="shared" si="2"/>
        <v>#VALUE!</v>
      </c>
      <c r="N20" s="78" t="str">
        <f t="shared" si="3"/>
        <v/>
      </c>
      <c r="O20" s="78" t="str">
        <f t="shared" si="4"/>
        <v/>
      </c>
      <c r="P20" s="19" t="str">
        <f t="shared" si="10"/>
        <v/>
      </c>
      <c r="Q20" s="19" t="str">
        <f t="shared" si="11"/>
        <v/>
      </c>
      <c r="R20" s="7"/>
      <c r="S20" s="45"/>
      <c r="T20" s="75" t="e">
        <f t="shared" si="5"/>
        <v>#VALUE!</v>
      </c>
      <c r="U20" s="79" t="str">
        <f t="shared" si="6"/>
        <v/>
      </c>
      <c r="V20" s="75" t="e">
        <f t="shared" si="7"/>
        <v>#VALUE!</v>
      </c>
      <c r="W20" s="79" t="str">
        <f t="shared" si="8"/>
        <v/>
      </c>
      <c r="X20" s="19" t="str">
        <f t="shared" si="12"/>
        <v/>
      </c>
      <c r="Y20" s="19" t="str">
        <f t="shared" si="13"/>
        <v/>
      </c>
      <c r="Z20" s="5"/>
      <c r="AA20" s="8"/>
    </row>
    <row r="21" spans="1:27" x14ac:dyDescent="0.3">
      <c r="A21" s="9"/>
      <c r="B21" s="5"/>
      <c r="C21" s="1">
        <v>8</v>
      </c>
      <c r="D21" s="22"/>
      <c r="E21" s="23"/>
      <c r="F21" s="23"/>
      <c r="G21" s="46">
        <v>0.1</v>
      </c>
      <c r="H21" s="22">
        <v>1</v>
      </c>
      <c r="I21" s="7"/>
      <c r="J21" s="75" t="str">
        <f t="shared" si="0"/>
        <v/>
      </c>
      <c r="K21" s="79" t="str">
        <f t="shared" si="1"/>
        <v/>
      </c>
      <c r="L21" s="19" t="str">
        <f t="shared" si="9"/>
        <v/>
      </c>
      <c r="M21" s="75" t="e">
        <f t="shared" si="2"/>
        <v>#VALUE!</v>
      </c>
      <c r="N21" s="78" t="str">
        <f t="shared" si="3"/>
        <v/>
      </c>
      <c r="O21" s="78" t="str">
        <f t="shared" si="4"/>
        <v/>
      </c>
      <c r="P21" s="19" t="str">
        <f t="shared" si="10"/>
        <v/>
      </c>
      <c r="Q21" s="19" t="str">
        <f t="shared" si="11"/>
        <v/>
      </c>
      <c r="R21" s="7"/>
      <c r="S21" s="45"/>
      <c r="T21" s="75" t="e">
        <f t="shared" si="5"/>
        <v>#VALUE!</v>
      </c>
      <c r="U21" s="79" t="str">
        <f t="shared" si="6"/>
        <v/>
      </c>
      <c r="V21" s="75" t="e">
        <f t="shared" si="7"/>
        <v>#VALUE!</v>
      </c>
      <c r="W21" s="79" t="str">
        <f t="shared" si="8"/>
        <v/>
      </c>
      <c r="X21" s="19" t="str">
        <f t="shared" si="12"/>
        <v/>
      </c>
      <c r="Y21" s="19" t="str">
        <f t="shared" si="13"/>
        <v/>
      </c>
      <c r="Z21" s="5"/>
      <c r="AA21" s="8"/>
    </row>
    <row r="22" spans="1:27" x14ac:dyDescent="0.3">
      <c r="A22" s="9"/>
      <c r="B22" s="5"/>
      <c r="C22" s="1">
        <v>9</v>
      </c>
      <c r="D22" s="22"/>
      <c r="E22" s="23"/>
      <c r="F22" s="23"/>
      <c r="G22" s="46">
        <v>0.1</v>
      </c>
      <c r="H22" s="22">
        <v>1</v>
      </c>
      <c r="I22" s="7"/>
      <c r="J22" s="75" t="str">
        <f t="shared" si="0"/>
        <v/>
      </c>
      <c r="K22" s="79" t="str">
        <f t="shared" si="1"/>
        <v/>
      </c>
      <c r="L22" s="19" t="str">
        <f t="shared" si="9"/>
        <v/>
      </c>
      <c r="M22" s="75" t="e">
        <f t="shared" si="2"/>
        <v>#VALUE!</v>
      </c>
      <c r="N22" s="78" t="str">
        <f t="shared" si="3"/>
        <v/>
      </c>
      <c r="O22" s="78" t="str">
        <f t="shared" si="4"/>
        <v/>
      </c>
      <c r="P22" s="19" t="str">
        <f t="shared" si="10"/>
        <v/>
      </c>
      <c r="Q22" s="19" t="str">
        <f t="shared" si="11"/>
        <v/>
      </c>
      <c r="R22" s="7"/>
      <c r="S22" s="45"/>
      <c r="T22" s="75" t="e">
        <f t="shared" si="5"/>
        <v>#VALUE!</v>
      </c>
      <c r="U22" s="79" t="str">
        <f t="shared" si="6"/>
        <v/>
      </c>
      <c r="V22" s="75" t="e">
        <f t="shared" si="7"/>
        <v>#VALUE!</v>
      </c>
      <c r="W22" s="79" t="str">
        <f t="shared" si="8"/>
        <v/>
      </c>
      <c r="X22" s="19" t="str">
        <f t="shared" si="12"/>
        <v/>
      </c>
      <c r="Y22" s="19" t="str">
        <f t="shared" si="13"/>
        <v/>
      </c>
      <c r="Z22" s="5"/>
      <c r="AA22" s="8"/>
    </row>
    <row r="23" spans="1:27" x14ac:dyDescent="0.3">
      <c r="A23" s="9"/>
      <c r="B23" s="5"/>
      <c r="C23" s="1">
        <v>10</v>
      </c>
      <c r="D23" s="22"/>
      <c r="E23" s="23"/>
      <c r="F23" s="23"/>
      <c r="G23" s="46">
        <v>0.1</v>
      </c>
      <c r="H23" s="22">
        <v>1</v>
      </c>
      <c r="I23" s="7"/>
      <c r="J23" s="75" t="str">
        <f t="shared" si="0"/>
        <v/>
      </c>
      <c r="K23" s="79" t="str">
        <f t="shared" si="1"/>
        <v/>
      </c>
      <c r="L23" s="19" t="str">
        <f t="shared" si="9"/>
        <v/>
      </c>
      <c r="M23" s="75" t="e">
        <f t="shared" si="2"/>
        <v>#VALUE!</v>
      </c>
      <c r="N23" s="78" t="str">
        <f t="shared" si="3"/>
        <v/>
      </c>
      <c r="O23" s="78" t="str">
        <f t="shared" si="4"/>
        <v/>
      </c>
      <c r="P23" s="19" t="str">
        <f t="shared" si="10"/>
        <v/>
      </c>
      <c r="Q23" s="19" t="str">
        <f t="shared" si="11"/>
        <v/>
      </c>
      <c r="R23" s="7"/>
      <c r="S23" s="45"/>
      <c r="T23" s="75" t="e">
        <f t="shared" si="5"/>
        <v>#VALUE!</v>
      </c>
      <c r="U23" s="79" t="str">
        <f t="shared" si="6"/>
        <v/>
      </c>
      <c r="V23" s="75" t="e">
        <f t="shared" si="7"/>
        <v>#VALUE!</v>
      </c>
      <c r="W23" s="79" t="str">
        <f t="shared" si="8"/>
        <v/>
      </c>
      <c r="X23" s="19" t="str">
        <f t="shared" si="12"/>
        <v/>
      </c>
      <c r="Y23" s="19" t="str">
        <f t="shared" si="13"/>
        <v/>
      </c>
      <c r="Z23" s="5"/>
      <c r="AA23" s="8"/>
    </row>
    <row r="24" spans="1:27" x14ac:dyDescent="0.3">
      <c r="A24" s="9"/>
      <c r="B24" s="5"/>
      <c r="C24" s="1">
        <v>11</v>
      </c>
      <c r="D24" s="22"/>
      <c r="E24" s="23"/>
      <c r="F24" s="23"/>
      <c r="G24" s="46">
        <v>0.1</v>
      </c>
      <c r="H24" s="22">
        <v>1</v>
      </c>
      <c r="I24" s="7"/>
      <c r="J24" s="75" t="str">
        <f t="shared" si="0"/>
        <v/>
      </c>
      <c r="K24" s="79" t="str">
        <f t="shared" si="1"/>
        <v/>
      </c>
      <c r="L24" s="19" t="str">
        <f t="shared" si="9"/>
        <v/>
      </c>
      <c r="M24" s="75" t="e">
        <f t="shared" si="2"/>
        <v>#VALUE!</v>
      </c>
      <c r="N24" s="78" t="str">
        <f t="shared" si="3"/>
        <v/>
      </c>
      <c r="O24" s="78" t="str">
        <f t="shared" si="4"/>
        <v/>
      </c>
      <c r="P24" s="19" t="str">
        <f t="shared" si="10"/>
        <v/>
      </c>
      <c r="Q24" s="19" t="str">
        <f t="shared" si="11"/>
        <v/>
      </c>
      <c r="R24" s="7"/>
      <c r="S24" s="45"/>
      <c r="T24" s="75" t="e">
        <f t="shared" si="5"/>
        <v>#VALUE!</v>
      </c>
      <c r="U24" s="79" t="str">
        <f t="shared" si="6"/>
        <v/>
      </c>
      <c r="V24" s="75" t="e">
        <f t="shared" si="7"/>
        <v>#VALUE!</v>
      </c>
      <c r="W24" s="79" t="str">
        <f t="shared" si="8"/>
        <v/>
      </c>
      <c r="X24" s="19" t="str">
        <f t="shared" si="12"/>
        <v/>
      </c>
      <c r="Y24" s="19" t="str">
        <f t="shared" si="13"/>
        <v/>
      </c>
      <c r="Z24" s="5"/>
      <c r="AA24" s="8"/>
    </row>
    <row r="25" spans="1:27" x14ac:dyDescent="0.3">
      <c r="A25" s="9"/>
      <c r="B25" s="5"/>
      <c r="C25" s="1">
        <v>12</v>
      </c>
      <c r="D25" s="22"/>
      <c r="E25" s="23"/>
      <c r="F25" s="23"/>
      <c r="G25" s="46">
        <v>0.1</v>
      </c>
      <c r="H25" s="22">
        <v>1</v>
      </c>
      <c r="I25" s="7"/>
      <c r="J25" s="75" t="str">
        <f t="shared" si="0"/>
        <v/>
      </c>
      <c r="K25" s="79" t="str">
        <f t="shared" si="1"/>
        <v/>
      </c>
      <c r="L25" s="19" t="str">
        <f t="shared" si="9"/>
        <v/>
      </c>
      <c r="M25" s="75" t="e">
        <f t="shared" si="2"/>
        <v>#VALUE!</v>
      </c>
      <c r="N25" s="78" t="str">
        <f t="shared" si="3"/>
        <v/>
      </c>
      <c r="O25" s="78" t="str">
        <f t="shared" si="4"/>
        <v/>
      </c>
      <c r="P25" s="19" t="str">
        <f t="shared" si="10"/>
        <v/>
      </c>
      <c r="Q25" s="19" t="str">
        <f t="shared" si="11"/>
        <v/>
      </c>
      <c r="R25" s="7"/>
      <c r="S25" s="45"/>
      <c r="T25" s="75" t="e">
        <f t="shared" si="5"/>
        <v>#VALUE!</v>
      </c>
      <c r="U25" s="79" t="str">
        <f t="shared" si="6"/>
        <v/>
      </c>
      <c r="V25" s="75" t="e">
        <f t="shared" si="7"/>
        <v>#VALUE!</v>
      </c>
      <c r="W25" s="79" t="str">
        <f t="shared" si="8"/>
        <v/>
      </c>
      <c r="X25" s="19" t="str">
        <f t="shared" si="12"/>
        <v/>
      </c>
      <c r="Y25" s="19" t="str">
        <f t="shared" si="13"/>
        <v/>
      </c>
      <c r="Z25" s="5"/>
      <c r="AA25" s="8"/>
    </row>
    <row r="26" spans="1:27" x14ac:dyDescent="0.3">
      <c r="A26" s="9"/>
      <c r="B26" s="5"/>
      <c r="C26" s="1">
        <v>13</v>
      </c>
      <c r="D26" s="22"/>
      <c r="E26" s="23"/>
      <c r="F26" s="23"/>
      <c r="G26" s="46">
        <v>0.1</v>
      </c>
      <c r="H26" s="22">
        <v>1</v>
      </c>
      <c r="I26" s="7"/>
      <c r="J26" s="75" t="str">
        <f t="shared" si="0"/>
        <v/>
      </c>
      <c r="K26" s="79" t="str">
        <f t="shared" si="1"/>
        <v/>
      </c>
      <c r="L26" s="19" t="str">
        <f t="shared" si="9"/>
        <v/>
      </c>
      <c r="M26" s="75" t="e">
        <f t="shared" si="2"/>
        <v>#VALUE!</v>
      </c>
      <c r="N26" s="78" t="str">
        <f t="shared" si="3"/>
        <v/>
      </c>
      <c r="O26" s="78" t="str">
        <f t="shared" si="4"/>
        <v/>
      </c>
      <c r="P26" s="19" t="str">
        <f>N26</f>
        <v/>
      </c>
      <c r="Q26" s="19" t="str">
        <f t="shared" si="11"/>
        <v/>
      </c>
      <c r="R26" s="7"/>
      <c r="S26" s="45"/>
      <c r="T26" s="75" t="e">
        <f t="shared" si="5"/>
        <v>#VALUE!</v>
      </c>
      <c r="U26" s="79" t="str">
        <f t="shared" si="6"/>
        <v/>
      </c>
      <c r="V26" s="75" t="e">
        <f t="shared" si="7"/>
        <v>#VALUE!</v>
      </c>
      <c r="W26" s="79" t="str">
        <f t="shared" si="8"/>
        <v/>
      </c>
      <c r="X26" s="19" t="str">
        <f t="shared" si="12"/>
        <v/>
      </c>
      <c r="Y26" s="19" t="str">
        <f t="shared" si="13"/>
        <v/>
      </c>
      <c r="Z26" s="5"/>
      <c r="AA26" s="8"/>
    </row>
    <row r="27" spans="1:27" x14ac:dyDescent="0.3">
      <c r="A27" s="9"/>
      <c r="B27" s="5"/>
      <c r="C27" s="1">
        <v>14</v>
      </c>
      <c r="D27" s="22"/>
      <c r="E27" s="23"/>
      <c r="F27" s="23"/>
      <c r="G27" s="46">
        <v>0.1</v>
      </c>
      <c r="H27" s="22">
        <v>1</v>
      </c>
      <c r="I27" s="7"/>
      <c r="J27" s="75" t="str">
        <f t="shared" si="0"/>
        <v/>
      </c>
      <c r="K27" s="79" t="str">
        <f t="shared" si="1"/>
        <v/>
      </c>
      <c r="L27" s="19" t="str">
        <f t="shared" si="9"/>
        <v/>
      </c>
      <c r="M27" s="75" t="e">
        <f t="shared" si="2"/>
        <v>#VALUE!</v>
      </c>
      <c r="N27" s="78" t="str">
        <f t="shared" si="3"/>
        <v/>
      </c>
      <c r="O27" s="78" t="str">
        <f t="shared" si="4"/>
        <v/>
      </c>
      <c r="P27" s="19" t="str">
        <f t="shared" si="10"/>
        <v/>
      </c>
      <c r="Q27" s="19" t="str">
        <f t="shared" si="11"/>
        <v/>
      </c>
      <c r="R27" s="7"/>
      <c r="S27" s="45"/>
      <c r="T27" s="75" t="e">
        <f t="shared" si="5"/>
        <v>#VALUE!</v>
      </c>
      <c r="U27" s="79" t="str">
        <f t="shared" si="6"/>
        <v/>
      </c>
      <c r="V27" s="75" t="e">
        <f t="shared" si="7"/>
        <v>#VALUE!</v>
      </c>
      <c r="W27" s="79" t="str">
        <f t="shared" si="8"/>
        <v/>
      </c>
      <c r="X27" s="19" t="str">
        <f t="shared" si="12"/>
        <v/>
      </c>
      <c r="Y27" s="19" t="str">
        <f t="shared" si="13"/>
        <v/>
      </c>
      <c r="Z27" s="5"/>
      <c r="AA27" s="8"/>
    </row>
    <row r="28" spans="1:27" x14ac:dyDescent="0.3">
      <c r="A28" s="9"/>
      <c r="B28" s="5"/>
      <c r="C28" s="1">
        <v>15</v>
      </c>
      <c r="D28" s="22"/>
      <c r="E28" s="23"/>
      <c r="F28" s="23"/>
      <c r="G28" s="46">
        <v>0.1</v>
      </c>
      <c r="H28" s="22">
        <v>1</v>
      </c>
      <c r="I28" s="7"/>
      <c r="J28" s="75" t="str">
        <f t="shared" si="0"/>
        <v/>
      </c>
      <c r="K28" s="79" t="str">
        <f t="shared" si="1"/>
        <v/>
      </c>
      <c r="L28" s="19" t="str">
        <f t="shared" si="9"/>
        <v/>
      </c>
      <c r="M28" s="75" t="e">
        <f t="shared" si="2"/>
        <v>#VALUE!</v>
      </c>
      <c r="N28" s="78" t="str">
        <f t="shared" si="3"/>
        <v/>
      </c>
      <c r="O28" s="78" t="str">
        <f t="shared" si="4"/>
        <v/>
      </c>
      <c r="P28" s="19" t="str">
        <f t="shared" si="10"/>
        <v/>
      </c>
      <c r="Q28" s="19" t="str">
        <f t="shared" si="11"/>
        <v/>
      </c>
      <c r="R28" s="7"/>
      <c r="S28" s="45"/>
      <c r="T28" s="75" t="e">
        <f t="shared" si="5"/>
        <v>#VALUE!</v>
      </c>
      <c r="U28" s="79" t="str">
        <f t="shared" si="6"/>
        <v/>
      </c>
      <c r="V28" s="75" t="e">
        <f t="shared" si="7"/>
        <v>#VALUE!</v>
      </c>
      <c r="W28" s="79" t="str">
        <f t="shared" si="8"/>
        <v/>
      </c>
      <c r="X28" s="19" t="str">
        <f t="shared" si="12"/>
        <v/>
      </c>
      <c r="Y28" s="19" t="str">
        <f t="shared" si="13"/>
        <v/>
      </c>
      <c r="Z28" s="5"/>
      <c r="AA28" s="8"/>
    </row>
    <row r="29" spans="1:27" x14ac:dyDescent="0.3">
      <c r="A29" s="9"/>
      <c r="B29" s="5"/>
      <c r="C29" s="1">
        <v>16</v>
      </c>
      <c r="D29" s="22"/>
      <c r="E29" s="23"/>
      <c r="F29" s="23"/>
      <c r="G29" s="46">
        <v>0.1</v>
      </c>
      <c r="H29" s="22">
        <v>1</v>
      </c>
      <c r="I29" s="7"/>
      <c r="J29" s="75" t="str">
        <f t="shared" si="0"/>
        <v/>
      </c>
      <c r="K29" s="79" t="str">
        <f t="shared" si="1"/>
        <v/>
      </c>
      <c r="L29" s="19" t="str">
        <f t="shared" si="9"/>
        <v/>
      </c>
      <c r="M29" s="75" t="e">
        <f t="shared" si="2"/>
        <v>#VALUE!</v>
      </c>
      <c r="N29" s="78" t="str">
        <f t="shared" si="3"/>
        <v/>
      </c>
      <c r="O29" s="78" t="str">
        <f t="shared" si="4"/>
        <v/>
      </c>
      <c r="P29" s="19" t="str">
        <f t="shared" si="10"/>
        <v/>
      </c>
      <c r="Q29" s="19" t="str">
        <f t="shared" si="11"/>
        <v/>
      </c>
      <c r="R29" s="7"/>
      <c r="S29" s="45"/>
      <c r="T29" s="75" t="e">
        <f t="shared" si="5"/>
        <v>#VALUE!</v>
      </c>
      <c r="U29" s="79" t="str">
        <f t="shared" si="6"/>
        <v/>
      </c>
      <c r="V29" s="75" t="e">
        <f t="shared" si="7"/>
        <v>#VALUE!</v>
      </c>
      <c r="W29" s="79" t="str">
        <f t="shared" si="8"/>
        <v/>
      </c>
      <c r="X29" s="19" t="str">
        <f t="shared" si="12"/>
        <v/>
      </c>
      <c r="Y29" s="19" t="str">
        <f t="shared" si="13"/>
        <v/>
      </c>
      <c r="Z29" s="5"/>
      <c r="AA29" s="8"/>
    </row>
    <row r="30" spans="1:27" x14ac:dyDescent="0.3">
      <c r="A30" s="9"/>
      <c r="B30" s="5"/>
      <c r="C30" s="1">
        <v>17</v>
      </c>
      <c r="D30" s="22"/>
      <c r="E30" s="23"/>
      <c r="F30" s="23"/>
      <c r="G30" s="46">
        <v>0.1</v>
      </c>
      <c r="H30" s="22">
        <v>1</v>
      </c>
      <c r="I30" s="7"/>
      <c r="J30" s="75" t="str">
        <f t="shared" si="0"/>
        <v/>
      </c>
      <c r="K30" s="79" t="str">
        <f t="shared" si="1"/>
        <v/>
      </c>
      <c r="L30" s="19" t="str">
        <f t="shared" si="9"/>
        <v/>
      </c>
      <c r="M30" s="75" t="e">
        <f t="shared" si="2"/>
        <v>#VALUE!</v>
      </c>
      <c r="N30" s="78" t="str">
        <f t="shared" si="3"/>
        <v/>
      </c>
      <c r="O30" s="78" t="str">
        <f t="shared" si="4"/>
        <v/>
      </c>
      <c r="P30" s="19" t="str">
        <f t="shared" si="10"/>
        <v/>
      </c>
      <c r="Q30" s="19" t="str">
        <f t="shared" si="11"/>
        <v/>
      </c>
      <c r="R30" s="7"/>
      <c r="S30" s="45"/>
      <c r="T30" s="75" t="e">
        <f t="shared" si="5"/>
        <v>#VALUE!</v>
      </c>
      <c r="U30" s="79" t="str">
        <f t="shared" si="6"/>
        <v/>
      </c>
      <c r="V30" s="75" t="e">
        <f t="shared" si="7"/>
        <v>#VALUE!</v>
      </c>
      <c r="W30" s="79" t="str">
        <f t="shared" si="8"/>
        <v/>
      </c>
      <c r="X30" s="19" t="str">
        <f t="shared" si="12"/>
        <v/>
      </c>
      <c r="Y30" s="19" t="str">
        <f t="shared" si="13"/>
        <v/>
      </c>
      <c r="Z30" s="5"/>
      <c r="AA30" s="8"/>
    </row>
    <row r="31" spans="1:27" x14ac:dyDescent="0.3">
      <c r="A31" s="9"/>
      <c r="B31" s="5"/>
      <c r="C31" s="1">
        <v>18</v>
      </c>
      <c r="D31" s="22"/>
      <c r="E31" s="23"/>
      <c r="F31" s="23"/>
      <c r="G31" s="46">
        <v>0.1</v>
      </c>
      <c r="H31" s="22">
        <v>1</v>
      </c>
      <c r="I31" s="7"/>
      <c r="J31" s="75" t="str">
        <f t="shared" si="0"/>
        <v/>
      </c>
      <c r="K31" s="79" t="str">
        <f t="shared" si="1"/>
        <v/>
      </c>
      <c r="L31" s="19" t="str">
        <f t="shared" si="9"/>
        <v/>
      </c>
      <c r="M31" s="75" t="e">
        <f t="shared" si="2"/>
        <v>#VALUE!</v>
      </c>
      <c r="N31" s="78" t="str">
        <f t="shared" si="3"/>
        <v/>
      </c>
      <c r="O31" s="78" t="str">
        <f t="shared" si="4"/>
        <v/>
      </c>
      <c r="P31" s="19" t="str">
        <f t="shared" si="10"/>
        <v/>
      </c>
      <c r="Q31" s="19" t="str">
        <f t="shared" si="11"/>
        <v/>
      </c>
      <c r="R31" s="7"/>
      <c r="S31" s="45"/>
      <c r="T31" s="75" t="e">
        <f t="shared" si="5"/>
        <v>#VALUE!</v>
      </c>
      <c r="U31" s="79" t="str">
        <f t="shared" si="6"/>
        <v/>
      </c>
      <c r="V31" s="75" t="e">
        <f t="shared" si="7"/>
        <v>#VALUE!</v>
      </c>
      <c r="W31" s="79" t="str">
        <f t="shared" si="8"/>
        <v/>
      </c>
      <c r="X31" s="19" t="str">
        <f t="shared" si="12"/>
        <v/>
      </c>
      <c r="Y31" s="19" t="str">
        <f t="shared" si="13"/>
        <v/>
      </c>
      <c r="Z31" s="5"/>
      <c r="AA31" s="8"/>
    </row>
    <row r="32" spans="1:27" x14ac:dyDescent="0.3">
      <c r="A32" s="9"/>
      <c r="B32" s="5"/>
      <c r="C32" s="1">
        <v>19</v>
      </c>
      <c r="D32" s="22"/>
      <c r="E32" s="23"/>
      <c r="F32" s="23"/>
      <c r="G32" s="46">
        <v>0.1</v>
      </c>
      <c r="H32" s="22">
        <v>1</v>
      </c>
      <c r="I32" s="7"/>
      <c r="J32" s="75" t="str">
        <f t="shared" si="0"/>
        <v/>
      </c>
      <c r="K32" s="79" t="str">
        <f t="shared" si="1"/>
        <v/>
      </c>
      <c r="L32" s="19" t="str">
        <f t="shared" si="9"/>
        <v/>
      </c>
      <c r="M32" s="75" t="e">
        <f t="shared" si="2"/>
        <v>#VALUE!</v>
      </c>
      <c r="N32" s="78" t="str">
        <f t="shared" si="3"/>
        <v/>
      </c>
      <c r="O32" s="78" t="str">
        <f t="shared" si="4"/>
        <v/>
      </c>
      <c r="P32" s="19" t="str">
        <f t="shared" si="10"/>
        <v/>
      </c>
      <c r="Q32" s="19" t="str">
        <f t="shared" si="11"/>
        <v/>
      </c>
      <c r="R32" s="7"/>
      <c r="S32" s="45"/>
      <c r="T32" s="75" t="e">
        <f t="shared" si="5"/>
        <v>#VALUE!</v>
      </c>
      <c r="U32" s="79" t="str">
        <f t="shared" si="6"/>
        <v/>
      </c>
      <c r="V32" s="75" t="e">
        <f t="shared" si="7"/>
        <v>#VALUE!</v>
      </c>
      <c r="W32" s="79" t="str">
        <f t="shared" si="8"/>
        <v/>
      </c>
      <c r="X32" s="19" t="str">
        <f t="shared" si="12"/>
        <v/>
      </c>
      <c r="Y32" s="19" t="str">
        <f t="shared" si="13"/>
        <v/>
      </c>
      <c r="Z32" s="5"/>
      <c r="AA32" s="8"/>
    </row>
    <row r="33" spans="1:27" x14ac:dyDescent="0.3">
      <c r="A33" s="9"/>
      <c r="B33" s="5"/>
      <c r="C33" s="1">
        <v>20</v>
      </c>
      <c r="D33" s="22"/>
      <c r="E33" s="23"/>
      <c r="F33" s="23"/>
      <c r="G33" s="46">
        <v>0.1</v>
      </c>
      <c r="H33" s="22">
        <v>1</v>
      </c>
      <c r="I33" s="7"/>
      <c r="J33" s="75" t="str">
        <f t="shared" si="0"/>
        <v/>
      </c>
      <c r="K33" s="79" t="str">
        <f t="shared" si="1"/>
        <v/>
      </c>
      <c r="L33" s="19" t="str">
        <f t="shared" si="9"/>
        <v/>
      </c>
      <c r="M33" s="75" t="e">
        <f t="shared" si="2"/>
        <v>#VALUE!</v>
      </c>
      <c r="N33" s="78" t="str">
        <f t="shared" si="3"/>
        <v/>
      </c>
      <c r="O33" s="78" t="str">
        <f t="shared" si="4"/>
        <v/>
      </c>
      <c r="P33" s="19" t="str">
        <f t="shared" si="10"/>
        <v/>
      </c>
      <c r="Q33" s="19" t="str">
        <f t="shared" si="11"/>
        <v/>
      </c>
      <c r="R33" s="7"/>
      <c r="S33" s="45"/>
      <c r="T33" s="75" t="e">
        <f t="shared" si="5"/>
        <v>#VALUE!</v>
      </c>
      <c r="U33" s="79" t="str">
        <f t="shared" si="6"/>
        <v/>
      </c>
      <c r="V33" s="75" t="e">
        <f t="shared" si="7"/>
        <v>#VALUE!</v>
      </c>
      <c r="W33" s="79" t="str">
        <f t="shared" si="8"/>
        <v/>
      </c>
      <c r="X33" s="19" t="str">
        <f t="shared" si="12"/>
        <v/>
      </c>
      <c r="Y33" s="19" t="str">
        <f t="shared" si="13"/>
        <v/>
      </c>
      <c r="Z33" s="5"/>
      <c r="AA33" s="8"/>
    </row>
    <row r="34" spans="1:27" x14ac:dyDescent="0.3">
      <c r="A34" s="9"/>
      <c r="B34" s="5"/>
      <c r="C34" s="1">
        <v>21</v>
      </c>
      <c r="D34" s="22"/>
      <c r="E34" s="23"/>
      <c r="F34" s="23"/>
      <c r="G34" s="46">
        <v>0.1</v>
      </c>
      <c r="H34" s="22">
        <v>1</v>
      </c>
      <c r="I34" s="7"/>
      <c r="J34" s="75" t="str">
        <f t="shared" si="0"/>
        <v/>
      </c>
      <c r="K34" s="79" t="str">
        <f t="shared" si="1"/>
        <v/>
      </c>
      <c r="L34" s="19" t="str">
        <f t="shared" si="9"/>
        <v/>
      </c>
      <c r="M34" s="75" t="e">
        <f t="shared" si="2"/>
        <v>#VALUE!</v>
      </c>
      <c r="N34" s="78" t="str">
        <f t="shared" si="3"/>
        <v/>
      </c>
      <c r="O34" s="78" t="str">
        <f t="shared" si="4"/>
        <v/>
      </c>
      <c r="P34" s="19" t="str">
        <f t="shared" si="10"/>
        <v/>
      </c>
      <c r="Q34" s="19" t="str">
        <f t="shared" si="11"/>
        <v/>
      </c>
      <c r="R34" s="7"/>
      <c r="S34" s="45"/>
      <c r="T34" s="75" t="e">
        <f t="shared" si="5"/>
        <v>#VALUE!</v>
      </c>
      <c r="U34" s="79" t="str">
        <f t="shared" si="6"/>
        <v/>
      </c>
      <c r="V34" s="75" t="e">
        <f t="shared" si="7"/>
        <v>#VALUE!</v>
      </c>
      <c r="W34" s="79" t="str">
        <f t="shared" si="8"/>
        <v/>
      </c>
      <c r="X34" s="19" t="str">
        <f t="shared" si="12"/>
        <v/>
      </c>
      <c r="Y34" s="19" t="str">
        <f t="shared" si="13"/>
        <v/>
      </c>
      <c r="Z34" s="5"/>
      <c r="AA34" s="8"/>
    </row>
    <row r="35" spans="1:27" x14ac:dyDescent="0.3">
      <c r="A35" s="9"/>
      <c r="B35" s="5"/>
      <c r="C35" s="1">
        <v>22</v>
      </c>
      <c r="D35" s="22"/>
      <c r="E35" s="23"/>
      <c r="F35" s="23"/>
      <c r="G35" s="46">
        <v>0.1</v>
      </c>
      <c r="H35" s="22">
        <v>1</v>
      </c>
      <c r="I35" s="7"/>
      <c r="J35" s="75" t="str">
        <f t="shared" si="0"/>
        <v/>
      </c>
      <c r="K35" s="79" t="str">
        <f t="shared" si="1"/>
        <v/>
      </c>
      <c r="L35" s="19" t="str">
        <f t="shared" si="9"/>
        <v/>
      </c>
      <c r="M35" s="75" t="e">
        <f t="shared" si="2"/>
        <v>#VALUE!</v>
      </c>
      <c r="N35" s="78" t="str">
        <f t="shared" si="3"/>
        <v/>
      </c>
      <c r="O35" s="78" t="str">
        <f t="shared" si="4"/>
        <v/>
      </c>
      <c r="P35" s="19" t="str">
        <f t="shared" si="10"/>
        <v/>
      </c>
      <c r="Q35" s="19" t="str">
        <f t="shared" si="11"/>
        <v/>
      </c>
      <c r="R35" s="7"/>
      <c r="S35" s="45"/>
      <c r="T35" s="75" t="e">
        <f t="shared" si="5"/>
        <v>#VALUE!</v>
      </c>
      <c r="U35" s="79" t="str">
        <f t="shared" si="6"/>
        <v/>
      </c>
      <c r="V35" s="75" t="e">
        <f t="shared" si="7"/>
        <v>#VALUE!</v>
      </c>
      <c r="W35" s="79" t="str">
        <f t="shared" si="8"/>
        <v/>
      </c>
      <c r="X35" s="19" t="str">
        <f t="shared" si="12"/>
        <v/>
      </c>
      <c r="Y35" s="19" t="str">
        <f t="shared" si="13"/>
        <v/>
      </c>
      <c r="Z35" s="5"/>
      <c r="AA35" s="8"/>
    </row>
    <row r="36" spans="1:27" x14ac:dyDescent="0.3">
      <c r="A36" s="9"/>
      <c r="B36" s="5"/>
      <c r="C36" s="1">
        <v>23</v>
      </c>
      <c r="D36" s="22"/>
      <c r="E36" s="23"/>
      <c r="F36" s="23"/>
      <c r="G36" s="46">
        <v>0.1</v>
      </c>
      <c r="H36" s="22">
        <v>1</v>
      </c>
      <c r="I36" s="7"/>
      <c r="J36" s="75" t="str">
        <f t="shared" si="0"/>
        <v/>
      </c>
      <c r="K36" s="79" t="str">
        <f t="shared" si="1"/>
        <v/>
      </c>
      <c r="L36" s="19" t="str">
        <f t="shared" si="9"/>
        <v/>
      </c>
      <c r="M36" s="75" t="e">
        <f t="shared" si="2"/>
        <v>#VALUE!</v>
      </c>
      <c r="N36" s="78" t="str">
        <f t="shared" si="3"/>
        <v/>
      </c>
      <c r="O36" s="78" t="str">
        <f t="shared" si="4"/>
        <v/>
      </c>
      <c r="P36" s="19" t="str">
        <f t="shared" si="10"/>
        <v/>
      </c>
      <c r="Q36" s="19" t="str">
        <f t="shared" si="11"/>
        <v/>
      </c>
      <c r="R36" s="7"/>
      <c r="S36" s="45"/>
      <c r="T36" s="75" t="e">
        <f t="shared" si="5"/>
        <v>#VALUE!</v>
      </c>
      <c r="U36" s="79" t="str">
        <f t="shared" si="6"/>
        <v/>
      </c>
      <c r="V36" s="75" t="e">
        <f t="shared" si="7"/>
        <v>#VALUE!</v>
      </c>
      <c r="W36" s="79" t="str">
        <f t="shared" si="8"/>
        <v/>
      </c>
      <c r="X36" s="19" t="str">
        <f t="shared" si="12"/>
        <v/>
      </c>
      <c r="Y36" s="19" t="str">
        <f t="shared" si="13"/>
        <v/>
      </c>
      <c r="Z36" s="5"/>
      <c r="AA36" s="8"/>
    </row>
    <row r="37" spans="1:27" x14ac:dyDescent="0.3">
      <c r="A37" s="9"/>
      <c r="B37" s="5"/>
      <c r="C37" s="1">
        <v>24</v>
      </c>
      <c r="D37" s="22"/>
      <c r="E37" s="23"/>
      <c r="F37" s="23"/>
      <c r="G37" s="46">
        <v>0.1</v>
      </c>
      <c r="H37" s="22">
        <v>1</v>
      </c>
      <c r="I37" s="7"/>
      <c r="J37" s="75" t="str">
        <f t="shared" si="0"/>
        <v/>
      </c>
      <c r="K37" s="79" t="str">
        <f t="shared" si="1"/>
        <v/>
      </c>
      <c r="L37" s="19" t="str">
        <f t="shared" si="9"/>
        <v/>
      </c>
      <c r="M37" s="75" t="e">
        <f t="shared" si="2"/>
        <v>#VALUE!</v>
      </c>
      <c r="N37" s="78" t="str">
        <f t="shared" si="3"/>
        <v/>
      </c>
      <c r="O37" s="78" t="str">
        <f t="shared" si="4"/>
        <v/>
      </c>
      <c r="P37" s="19" t="str">
        <f t="shared" si="10"/>
        <v/>
      </c>
      <c r="Q37" s="19" t="str">
        <f t="shared" si="11"/>
        <v/>
      </c>
      <c r="R37" s="7"/>
      <c r="S37" s="45"/>
      <c r="T37" s="75" t="e">
        <f t="shared" si="5"/>
        <v>#VALUE!</v>
      </c>
      <c r="U37" s="79" t="str">
        <f t="shared" si="6"/>
        <v/>
      </c>
      <c r="V37" s="75" t="e">
        <f t="shared" si="7"/>
        <v>#VALUE!</v>
      </c>
      <c r="W37" s="79" t="str">
        <f t="shared" si="8"/>
        <v/>
      </c>
      <c r="X37" s="19" t="str">
        <f t="shared" si="12"/>
        <v/>
      </c>
      <c r="Y37" s="19" t="str">
        <f t="shared" si="13"/>
        <v/>
      </c>
      <c r="Z37" s="5"/>
      <c r="AA37" s="8"/>
    </row>
    <row r="38" spans="1:27" x14ac:dyDescent="0.3">
      <c r="A38" s="9"/>
      <c r="B38" s="5"/>
      <c r="C38" s="1">
        <v>25</v>
      </c>
      <c r="D38" s="22"/>
      <c r="E38" s="23"/>
      <c r="F38" s="23"/>
      <c r="G38" s="46">
        <v>0.1</v>
      </c>
      <c r="H38" s="22">
        <v>1</v>
      </c>
      <c r="I38" s="7"/>
      <c r="J38" s="75" t="str">
        <f t="shared" si="0"/>
        <v/>
      </c>
      <c r="K38" s="79" t="str">
        <f t="shared" si="1"/>
        <v/>
      </c>
      <c r="L38" s="19" t="str">
        <f t="shared" si="9"/>
        <v/>
      </c>
      <c r="M38" s="75" t="e">
        <f t="shared" si="2"/>
        <v>#VALUE!</v>
      </c>
      <c r="N38" s="78" t="str">
        <f t="shared" si="3"/>
        <v/>
      </c>
      <c r="O38" s="78" t="str">
        <f t="shared" si="4"/>
        <v/>
      </c>
      <c r="P38" s="19" t="str">
        <f t="shared" si="10"/>
        <v/>
      </c>
      <c r="Q38" s="19" t="str">
        <f t="shared" si="11"/>
        <v/>
      </c>
      <c r="R38" s="7"/>
      <c r="S38" s="45"/>
      <c r="T38" s="75" t="e">
        <f t="shared" si="5"/>
        <v>#VALUE!</v>
      </c>
      <c r="U38" s="79" t="str">
        <f t="shared" si="6"/>
        <v/>
      </c>
      <c r="V38" s="75" t="e">
        <f t="shared" si="7"/>
        <v>#VALUE!</v>
      </c>
      <c r="W38" s="79" t="str">
        <f t="shared" si="8"/>
        <v/>
      </c>
      <c r="X38" s="19" t="str">
        <f t="shared" si="12"/>
        <v/>
      </c>
      <c r="Y38" s="19" t="str">
        <f t="shared" si="13"/>
        <v/>
      </c>
      <c r="Z38" s="5"/>
      <c r="AA38" s="8"/>
    </row>
    <row r="39" spans="1:27" x14ac:dyDescent="0.3">
      <c r="A39" s="9"/>
      <c r="B39" s="5"/>
      <c r="C39" s="1">
        <v>26</v>
      </c>
      <c r="D39" s="22"/>
      <c r="E39" s="23"/>
      <c r="F39" s="23"/>
      <c r="G39" s="46">
        <v>0.1</v>
      </c>
      <c r="H39" s="22">
        <v>1</v>
      </c>
      <c r="I39" s="7"/>
      <c r="J39" s="75" t="str">
        <f t="shared" si="0"/>
        <v/>
      </c>
      <c r="K39" s="79" t="str">
        <f t="shared" si="1"/>
        <v/>
      </c>
      <c r="L39" s="19" t="str">
        <f t="shared" si="9"/>
        <v/>
      </c>
      <c r="M39" s="75" t="e">
        <f t="shared" si="2"/>
        <v>#VALUE!</v>
      </c>
      <c r="N39" s="78" t="str">
        <f t="shared" si="3"/>
        <v/>
      </c>
      <c r="O39" s="78" t="str">
        <f t="shared" si="4"/>
        <v/>
      </c>
      <c r="P39" s="19" t="str">
        <f t="shared" si="10"/>
        <v/>
      </c>
      <c r="Q39" s="19" t="str">
        <f t="shared" si="11"/>
        <v/>
      </c>
      <c r="R39" s="7"/>
      <c r="S39" s="45"/>
      <c r="T39" s="75" t="e">
        <f t="shared" si="5"/>
        <v>#VALUE!</v>
      </c>
      <c r="U39" s="79" t="str">
        <f t="shared" si="6"/>
        <v/>
      </c>
      <c r="V39" s="75" t="e">
        <f t="shared" si="7"/>
        <v>#VALUE!</v>
      </c>
      <c r="W39" s="79" t="str">
        <f t="shared" si="8"/>
        <v/>
      </c>
      <c r="X39" s="19" t="str">
        <f t="shared" si="12"/>
        <v/>
      </c>
      <c r="Y39" s="19" t="str">
        <f t="shared" si="13"/>
        <v/>
      </c>
      <c r="Z39" s="5"/>
      <c r="AA39" s="8"/>
    </row>
    <row r="40" spans="1:27" x14ac:dyDescent="0.3">
      <c r="A40" s="9"/>
      <c r="B40" s="5"/>
      <c r="C40" s="1">
        <v>27</v>
      </c>
      <c r="D40" s="22"/>
      <c r="E40" s="23"/>
      <c r="F40" s="23"/>
      <c r="G40" s="46">
        <v>0.1</v>
      </c>
      <c r="H40" s="22">
        <v>1</v>
      </c>
      <c r="I40" s="7"/>
      <c r="J40" s="75" t="str">
        <f t="shared" si="0"/>
        <v/>
      </c>
      <c r="K40" s="79" t="str">
        <f t="shared" si="1"/>
        <v/>
      </c>
      <c r="L40" s="19" t="str">
        <f t="shared" si="9"/>
        <v/>
      </c>
      <c r="M40" s="75" t="e">
        <f t="shared" si="2"/>
        <v>#VALUE!</v>
      </c>
      <c r="N40" s="78" t="str">
        <f t="shared" si="3"/>
        <v/>
      </c>
      <c r="O40" s="78" t="str">
        <f t="shared" si="4"/>
        <v/>
      </c>
      <c r="P40" s="19" t="str">
        <f t="shared" si="10"/>
        <v/>
      </c>
      <c r="Q40" s="19" t="str">
        <f t="shared" si="11"/>
        <v/>
      </c>
      <c r="R40" s="7"/>
      <c r="S40" s="45"/>
      <c r="T40" s="75" t="e">
        <f t="shared" si="5"/>
        <v>#VALUE!</v>
      </c>
      <c r="U40" s="79" t="str">
        <f t="shared" si="6"/>
        <v/>
      </c>
      <c r="V40" s="75" t="e">
        <f t="shared" si="7"/>
        <v>#VALUE!</v>
      </c>
      <c r="W40" s="79" t="str">
        <f t="shared" si="8"/>
        <v/>
      </c>
      <c r="X40" s="19" t="str">
        <f t="shared" si="12"/>
        <v/>
      </c>
      <c r="Y40" s="19" t="str">
        <f t="shared" si="13"/>
        <v/>
      </c>
      <c r="Z40" s="5"/>
      <c r="AA40" s="8"/>
    </row>
    <row r="41" spans="1:27" x14ac:dyDescent="0.3">
      <c r="A41" s="9"/>
      <c r="B41" s="5"/>
      <c r="C41" s="1">
        <v>28</v>
      </c>
      <c r="D41" s="22"/>
      <c r="E41" s="23"/>
      <c r="F41" s="23"/>
      <c r="G41" s="46">
        <v>0.1</v>
      </c>
      <c r="H41" s="22">
        <v>1</v>
      </c>
      <c r="I41" s="7"/>
      <c r="J41" s="75" t="str">
        <f t="shared" si="0"/>
        <v/>
      </c>
      <c r="K41" s="79" t="str">
        <f t="shared" si="1"/>
        <v/>
      </c>
      <c r="L41" s="19" t="str">
        <f t="shared" si="9"/>
        <v/>
      </c>
      <c r="M41" s="75" t="e">
        <f t="shared" si="2"/>
        <v>#VALUE!</v>
      </c>
      <c r="N41" s="78" t="str">
        <f t="shared" si="3"/>
        <v/>
      </c>
      <c r="O41" s="78" t="str">
        <f t="shared" si="4"/>
        <v/>
      </c>
      <c r="P41" s="19" t="str">
        <f t="shared" si="10"/>
        <v/>
      </c>
      <c r="Q41" s="19" t="str">
        <f t="shared" si="11"/>
        <v/>
      </c>
      <c r="R41" s="7"/>
      <c r="S41" s="45"/>
      <c r="T41" s="75" t="e">
        <f t="shared" si="5"/>
        <v>#VALUE!</v>
      </c>
      <c r="U41" s="79" t="str">
        <f t="shared" si="6"/>
        <v/>
      </c>
      <c r="V41" s="75" t="e">
        <f t="shared" si="7"/>
        <v>#VALUE!</v>
      </c>
      <c r="W41" s="79" t="str">
        <f t="shared" si="8"/>
        <v/>
      </c>
      <c r="X41" s="19" t="str">
        <f t="shared" si="12"/>
        <v/>
      </c>
      <c r="Y41" s="19" t="str">
        <f t="shared" si="13"/>
        <v/>
      </c>
      <c r="Z41" s="5"/>
      <c r="AA41" s="8"/>
    </row>
    <row r="42" spans="1:27" x14ac:dyDescent="0.3">
      <c r="A42" s="9"/>
      <c r="B42" s="5"/>
      <c r="C42" s="1">
        <v>29</v>
      </c>
      <c r="D42" s="22"/>
      <c r="E42" s="23"/>
      <c r="F42" s="23"/>
      <c r="G42" s="46">
        <v>0.1</v>
      </c>
      <c r="H42" s="22">
        <v>1</v>
      </c>
      <c r="I42" s="7"/>
      <c r="J42" s="75" t="str">
        <f t="shared" si="0"/>
        <v/>
      </c>
      <c r="K42" s="79" t="str">
        <f t="shared" si="1"/>
        <v/>
      </c>
      <c r="L42" s="19" t="str">
        <f t="shared" si="9"/>
        <v/>
      </c>
      <c r="M42" s="75" t="e">
        <f t="shared" si="2"/>
        <v>#VALUE!</v>
      </c>
      <c r="N42" s="78" t="str">
        <f t="shared" si="3"/>
        <v/>
      </c>
      <c r="O42" s="78" t="str">
        <f t="shared" si="4"/>
        <v/>
      </c>
      <c r="P42" s="19" t="str">
        <f t="shared" si="10"/>
        <v/>
      </c>
      <c r="Q42" s="19" t="str">
        <f t="shared" si="11"/>
        <v/>
      </c>
      <c r="R42" s="7"/>
      <c r="S42" s="45"/>
      <c r="T42" s="75" t="e">
        <f t="shared" si="5"/>
        <v>#VALUE!</v>
      </c>
      <c r="U42" s="79" t="str">
        <f t="shared" si="6"/>
        <v/>
      </c>
      <c r="V42" s="75" t="e">
        <f t="shared" si="7"/>
        <v>#VALUE!</v>
      </c>
      <c r="W42" s="79" t="str">
        <f t="shared" si="8"/>
        <v/>
      </c>
      <c r="X42" s="19" t="str">
        <f t="shared" si="12"/>
        <v/>
      </c>
      <c r="Y42" s="19" t="str">
        <f t="shared" si="13"/>
        <v/>
      </c>
      <c r="Z42" s="5"/>
      <c r="AA42" s="8"/>
    </row>
    <row r="43" spans="1:27" x14ac:dyDescent="0.3">
      <c r="A43" s="9"/>
      <c r="B43" s="5"/>
      <c r="C43" s="1">
        <v>30</v>
      </c>
      <c r="D43" s="22"/>
      <c r="E43" s="23"/>
      <c r="F43" s="23"/>
      <c r="G43" s="46">
        <v>0.1</v>
      </c>
      <c r="H43" s="22">
        <v>1</v>
      </c>
      <c r="I43" s="7"/>
      <c r="J43" s="75" t="str">
        <f t="shared" si="0"/>
        <v/>
      </c>
      <c r="K43" s="79" t="str">
        <f t="shared" si="1"/>
        <v/>
      </c>
      <c r="L43" s="19" t="str">
        <f t="shared" si="9"/>
        <v/>
      </c>
      <c r="M43" s="75" t="e">
        <f t="shared" si="2"/>
        <v>#VALUE!</v>
      </c>
      <c r="N43" s="78" t="str">
        <f t="shared" si="3"/>
        <v/>
      </c>
      <c r="O43" s="78" t="str">
        <f t="shared" si="4"/>
        <v/>
      </c>
      <c r="P43" s="19" t="str">
        <f t="shared" si="10"/>
        <v/>
      </c>
      <c r="Q43" s="19" t="str">
        <f t="shared" si="11"/>
        <v/>
      </c>
      <c r="R43" s="7"/>
      <c r="S43" s="45"/>
      <c r="T43" s="75" t="e">
        <f t="shared" si="5"/>
        <v>#VALUE!</v>
      </c>
      <c r="U43" s="79" t="str">
        <f t="shared" si="6"/>
        <v/>
      </c>
      <c r="V43" s="75" t="e">
        <f t="shared" si="7"/>
        <v>#VALUE!</v>
      </c>
      <c r="W43" s="79" t="str">
        <f t="shared" si="8"/>
        <v/>
      </c>
      <c r="X43" s="19" t="str">
        <f t="shared" si="12"/>
        <v/>
      </c>
      <c r="Y43" s="19" t="str">
        <f t="shared" si="13"/>
        <v/>
      </c>
      <c r="Z43" s="5"/>
      <c r="AA43" s="8"/>
    </row>
    <row r="44" spans="1:27" x14ac:dyDescent="0.3">
      <c r="A44" s="9"/>
      <c r="B44" s="5"/>
      <c r="C44" s="1">
        <v>31</v>
      </c>
      <c r="D44" s="22"/>
      <c r="E44" s="23"/>
      <c r="F44" s="23"/>
      <c r="G44" s="46">
        <v>0.1</v>
      </c>
      <c r="H44" s="22">
        <v>1</v>
      </c>
      <c r="I44" s="7"/>
      <c r="J44" s="75" t="str">
        <f t="shared" si="0"/>
        <v/>
      </c>
      <c r="K44" s="79" t="str">
        <f t="shared" si="1"/>
        <v/>
      </c>
      <c r="L44" s="19" t="str">
        <f t="shared" si="9"/>
        <v/>
      </c>
      <c r="M44" s="75" t="e">
        <f t="shared" si="2"/>
        <v>#VALUE!</v>
      </c>
      <c r="N44" s="78" t="str">
        <f t="shared" si="3"/>
        <v/>
      </c>
      <c r="O44" s="78" t="str">
        <f t="shared" si="4"/>
        <v/>
      </c>
      <c r="P44" s="19" t="str">
        <f t="shared" si="10"/>
        <v/>
      </c>
      <c r="Q44" s="19" t="str">
        <f t="shared" si="11"/>
        <v/>
      </c>
      <c r="R44" s="7"/>
      <c r="S44" s="45"/>
      <c r="T44" s="75" t="e">
        <f t="shared" si="5"/>
        <v>#VALUE!</v>
      </c>
      <c r="U44" s="79" t="str">
        <f t="shared" si="6"/>
        <v/>
      </c>
      <c r="V44" s="75" t="e">
        <f t="shared" si="7"/>
        <v>#VALUE!</v>
      </c>
      <c r="W44" s="79" t="str">
        <f t="shared" si="8"/>
        <v/>
      </c>
      <c r="X44" s="19" t="str">
        <f t="shared" si="12"/>
        <v/>
      </c>
      <c r="Y44" s="19" t="str">
        <f t="shared" si="13"/>
        <v/>
      </c>
      <c r="Z44" s="5"/>
      <c r="AA44" s="8"/>
    </row>
    <row r="45" spans="1:27" x14ac:dyDescent="0.3">
      <c r="A45" s="9"/>
      <c r="B45" s="5"/>
      <c r="C45" s="1">
        <v>32</v>
      </c>
      <c r="D45" s="22"/>
      <c r="E45" s="23"/>
      <c r="F45" s="23"/>
      <c r="G45" s="46">
        <v>0.1</v>
      </c>
      <c r="H45" s="22">
        <v>1</v>
      </c>
      <c r="I45" s="7"/>
      <c r="J45" s="75" t="str">
        <f t="shared" si="0"/>
        <v/>
      </c>
      <c r="K45" s="79" t="str">
        <f t="shared" si="1"/>
        <v/>
      </c>
      <c r="L45" s="19" t="str">
        <f t="shared" si="9"/>
        <v/>
      </c>
      <c r="M45" s="75" t="e">
        <f t="shared" si="2"/>
        <v>#VALUE!</v>
      </c>
      <c r="N45" s="78" t="str">
        <f t="shared" si="3"/>
        <v/>
      </c>
      <c r="O45" s="78" t="str">
        <f t="shared" si="4"/>
        <v/>
      </c>
      <c r="P45" s="19" t="str">
        <f t="shared" si="10"/>
        <v/>
      </c>
      <c r="Q45" s="19" t="str">
        <f t="shared" si="11"/>
        <v/>
      </c>
      <c r="R45" s="7"/>
      <c r="S45" s="45"/>
      <c r="T45" s="75" t="e">
        <f t="shared" si="5"/>
        <v>#VALUE!</v>
      </c>
      <c r="U45" s="79" t="str">
        <f t="shared" si="6"/>
        <v/>
      </c>
      <c r="V45" s="75" t="e">
        <f t="shared" si="7"/>
        <v>#VALUE!</v>
      </c>
      <c r="W45" s="79" t="str">
        <f t="shared" si="8"/>
        <v/>
      </c>
      <c r="X45" s="19" t="str">
        <f t="shared" si="12"/>
        <v/>
      </c>
      <c r="Y45" s="19" t="str">
        <f t="shared" si="13"/>
        <v/>
      </c>
      <c r="Z45" s="5"/>
      <c r="AA45" s="8"/>
    </row>
    <row r="46" spans="1:27" x14ac:dyDescent="0.3">
      <c r="A46" s="9"/>
      <c r="B46" s="5"/>
      <c r="C46" s="1">
        <v>33</v>
      </c>
      <c r="D46" s="22"/>
      <c r="E46" s="23"/>
      <c r="F46" s="23"/>
      <c r="G46" s="46">
        <v>0.1</v>
      </c>
      <c r="H46" s="22">
        <v>1</v>
      </c>
      <c r="I46" s="7"/>
      <c r="J46" s="75" t="str">
        <f t="shared" si="0"/>
        <v/>
      </c>
      <c r="K46" s="79" t="str">
        <f t="shared" si="1"/>
        <v/>
      </c>
      <c r="L46" s="19" t="str">
        <f t="shared" si="9"/>
        <v/>
      </c>
      <c r="M46" s="75" t="e">
        <f t="shared" si="2"/>
        <v>#VALUE!</v>
      </c>
      <c r="N46" s="78" t="str">
        <f t="shared" si="3"/>
        <v/>
      </c>
      <c r="O46" s="78" t="str">
        <f t="shared" si="4"/>
        <v/>
      </c>
      <c r="P46" s="19" t="str">
        <f t="shared" si="10"/>
        <v/>
      </c>
      <c r="Q46" s="19" t="str">
        <f t="shared" si="11"/>
        <v/>
      </c>
      <c r="R46" s="7"/>
      <c r="S46" s="45"/>
      <c r="T46" s="75" t="e">
        <f t="shared" si="5"/>
        <v>#VALUE!</v>
      </c>
      <c r="U46" s="79" t="str">
        <f t="shared" si="6"/>
        <v/>
      </c>
      <c r="V46" s="75" t="e">
        <f t="shared" si="7"/>
        <v>#VALUE!</v>
      </c>
      <c r="W46" s="79" t="str">
        <f t="shared" si="8"/>
        <v/>
      </c>
      <c r="X46" s="19" t="str">
        <f t="shared" si="12"/>
        <v/>
      </c>
      <c r="Y46" s="19" t="str">
        <f t="shared" si="13"/>
        <v/>
      </c>
      <c r="Z46" s="5"/>
      <c r="AA46" s="8"/>
    </row>
    <row r="47" spans="1:27" x14ac:dyDescent="0.3">
      <c r="A47" s="9"/>
      <c r="B47" s="5"/>
      <c r="C47" s="1">
        <v>34</v>
      </c>
      <c r="D47" s="22"/>
      <c r="E47" s="23"/>
      <c r="F47" s="23"/>
      <c r="G47" s="46">
        <v>0.1</v>
      </c>
      <c r="H47" s="22">
        <v>1</v>
      </c>
      <c r="I47" s="7"/>
      <c r="J47" s="75" t="str">
        <f t="shared" si="0"/>
        <v/>
      </c>
      <c r="K47" s="79" t="str">
        <f t="shared" si="1"/>
        <v/>
      </c>
      <c r="L47" s="19" t="str">
        <f t="shared" si="9"/>
        <v/>
      </c>
      <c r="M47" s="75" t="e">
        <f t="shared" si="2"/>
        <v>#VALUE!</v>
      </c>
      <c r="N47" s="78" t="str">
        <f t="shared" si="3"/>
        <v/>
      </c>
      <c r="O47" s="78" t="str">
        <f t="shared" si="4"/>
        <v/>
      </c>
      <c r="P47" s="19" t="str">
        <f t="shared" si="10"/>
        <v/>
      </c>
      <c r="Q47" s="19" t="str">
        <f t="shared" si="11"/>
        <v/>
      </c>
      <c r="R47" s="7"/>
      <c r="S47" s="45"/>
      <c r="T47" s="75" t="e">
        <f t="shared" si="5"/>
        <v>#VALUE!</v>
      </c>
      <c r="U47" s="79" t="str">
        <f t="shared" si="6"/>
        <v/>
      </c>
      <c r="V47" s="75" t="e">
        <f t="shared" si="7"/>
        <v>#VALUE!</v>
      </c>
      <c r="W47" s="79" t="str">
        <f t="shared" si="8"/>
        <v/>
      </c>
      <c r="X47" s="19" t="str">
        <f t="shared" si="12"/>
        <v/>
      </c>
      <c r="Y47" s="19" t="str">
        <f t="shared" si="13"/>
        <v/>
      </c>
      <c r="Z47" s="5"/>
      <c r="AA47" s="8"/>
    </row>
    <row r="48" spans="1:27" x14ac:dyDescent="0.3">
      <c r="A48" s="9"/>
      <c r="B48" s="5"/>
      <c r="C48" s="1">
        <v>35</v>
      </c>
      <c r="D48" s="22"/>
      <c r="E48" s="23"/>
      <c r="F48" s="23"/>
      <c r="G48" s="46">
        <v>0.1</v>
      </c>
      <c r="H48" s="22">
        <v>1</v>
      </c>
      <c r="I48" s="7"/>
      <c r="J48" s="75" t="str">
        <f t="shared" si="0"/>
        <v/>
      </c>
      <c r="K48" s="79" t="str">
        <f t="shared" si="1"/>
        <v/>
      </c>
      <c r="L48" s="19" t="str">
        <f t="shared" si="9"/>
        <v/>
      </c>
      <c r="M48" s="75" t="e">
        <f t="shared" si="2"/>
        <v>#VALUE!</v>
      </c>
      <c r="N48" s="78" t="str">
        <f t="shared" si="3"/>
        <v/>
      </c>
      <c r="O48" s="78" t="str">
        <f t="shared" si="4"/>
        <v/>
      </c>
      <c r="P48" s="19" t="str">
        <f t="shared" si="10"/>
        <v/>
      </c>
      <c r="Q48" s="19" t="str">
        <f t="shared" si="11"/>
        <v/>
      </c>
      <c r="R48" s="7"/>
      <c r="S48" s="45"/>
      <c r="T48" s="75" t="e">
        <f t="shared" si="5"/>
        <v>#VALUE!</v>
      </c>
      <c r="U48" s="79" t="str">
        <f t="shared" si="6"/>
        <v/>
      </c>
      <c r="V48" s="75" t="e">
        <f t="shared" si="7"/>
        <v>#VALUE!</v>
      </c>
      <c r="W48" s="79" t="str">
        <f t="shared" si="8"/>
        <v/>
      </c>
      <c r="X48" s="19" t="str">
        <f t="shared" si="12"/>
        <v/>
      </c>
      <c r="Y48" s="19" t="str">
        <f t="shared" si="13"/>
        <v/>
      </c>
      <c r="Z48" s="5"/>
      <c r="AA48" s="8"/>
    </row>
    <row r="49" spans="1:27" x14ac:dyDescent="0.3">
      <c r="A49" s="9"/>
      <c r="B49" s="5"/>
      <c r="C49" s="1">
        <v>36</v>
      </c>
      <c r="D49" s="22"/>
      <c r="E49" s="23"/>
      <c r="F49" s="23"/>
      <c r="G49" s="46">
        <v>0.1</v>
      </c>
      <c r="H49" s="22">
        <v>1</v>
      </c>
      <c r="I49" s="7"/>
      <c r="J49" s="75" t="str">
        <f t="shared" si="0"/>
        <v/>
      </c>
      <c r="K49" s="79" t="str">
        <f t="shared" si="1"/>
        <v/>
      </c>
      <c r="L49" s="19" t="str">
        <f t="shared" si="9"/>
        <v/>
      </c>
      <c r="M49" s="75" t="e">
        <f t="shared" si="2"/>
        <v>#VALUE!</v>
      </c>
      <c r="N49" s="78" t="str">
        <f t="shared" si="3"/>
        <v/>
      </c>
      <c r="O49" s="78" t="str">
        <f t="shared" si="4"/>
        <v/>
      </c>
      <c r="P49" s="19" t="str">
        <f t="shared" si="10"/>
        <v/>
      </c>
      <c r="Q49" s="19" t="str">
        <f t="shared" si="11"/>
        <v/>
      </c>
      <c r="R49" s="7"/>
      <c r="S49" s="45"/>
      <c r="T49" s="75" t="e">
        <f t="shared" si="5"/>
        <v>#VALUE!</v>
      </c>
      <c r="U49" s="79" t="str">
        <f t="shared" si="6"/>
        <v/>
      </c>
      <c r="V49" s="75" t="e">
        <f t="shared" si="7"/>
        <v>#VALUE!</v>
      </c>
      <c r="W49" s="79" t="str">
        <f t="shared" si="8"/>
        <v/>
      </c>
      <c r="X49" s="19" t="str">
        <f t="shared" si="12"/>
        <v/>
      </c>
      <c r="Y49" s="19" t="str">
        <f t="shared" si="13"/>
        <v/>
      </c>
      <c r="Z49" s="5"/>
      <c r="AA49" s="8"/>
    </row>
    <row r="50" spans="1:27" x14ac:dyDescent="0.3">
      <c r="A50" s="9"/>
      <c r="B50" s="5"/>
      <c r="C50" s="1">
        <v>37</v>
      </c>
      <c r="D50" s="22"/>
      <c r="E50" s="23"/>
      <c r="F50" s="23"/>
      <c r="G50" s="46">
        <v>0.1</v>
      </c>
      <c r="H50" s="22">
        <v>1</v>
      </c>
      <c r="I50" s="7"/>
      <c r="J50" s="75" t="str">
        <f t="shared" si="0"/>
        <v/>
      </c>
      <c r="K50" s="79" t="str">
        <f t="shared" si="1"/>
        <v/>
      </c>
      <c r="L50" s="19" t="str">
        <f t="shared" si="9"/>
        <v/>
      </c>
      <c r="M50" s="75" t="e">
        <f t="shared" si="2"/>
        <v>#VALUE!</v>
      </c>
      <c r="N50" s="78" t="str">
        <f t="shared" si="3"/>
        <v/>
      </c>
      <c r="O50" s="78" t="str">
        <f t="shared" si="4"/>
        <v/>
      </c>
      <c r="P50" s="19" t="str">
        <f t="shared" si="10"/>
        <v/>
      </c>
      <c r="Q50" s="19" t="str">
        <f t="shared" si="11"/>
        <v/>
      </c>
      <c r="R50" s="7"/>
      <c r="S50" s="45"/>
      <c r="T50" s="75" t="e">
        <f t="shared" si="5"/>
        <v>#VALUE!</v>
      </c>
      <c r="U50" s="79" t="str">
        <f t="shared" si="6"/>
        <v/>
      </c>
      <c r="V50" s="75" t="e">
        <f t="shared" si="7"/>
        <v>#VALUE!</v>
      </c>
      <c r="W50" s="79" t="str">
        <f t="shared" si="8"/>
        <v/>
      </c>
      <c r="X50" s="19" t="str">
        <f t="shared" si="12"/>
        <v/>
      </c>
      <c r="Y50" s="19" t="str">
        <f t="shared" si="13"/>
        <v/>
      </c>
      <c r="Z50" s="5"/>
      <c r="AA50" s="8"/>
    </row>
    <row r="51" spans="1:27" x14ac:dyDescent="0.3">
      <c r="A51" s="9"/>
      <c r="B51" s="5"/>
      <c r="C51" s="1">
        <v>38</v>
      </c>
      <c r="D51" s="22"/>
      <c r="E51" s="23"/>
      <c r="F51" s="23"/>
      <c r="G51" s="46">
        <v>0.1</v>
      </c>
      <c r="H51" s="22">
        <v>1</v>
      </c>
      <c r="I51" s="7"/>
      <c r="J51" s="75" t="str">
        <f t="shared" si="0"/>
        <v/>
      </c>
      <c r="K51" s="79" t="str">
        <f t="shared" si="1"/>
        <v/>
      </c>
      <c r="L51" s="19" t="str">
        <f t="shared" si="9"/>
        <v/>
      </c>
      <c r="M51" s="75" t="e">
        <f t="shared" si="2"/>
        <v>#VALUE!</v>
      </c>
      <c r="N51" s="78" t="str">
        <f t="shared" si="3"/>
        <v/>
      </c>
      <c r="O51" s="78" t="str">
        <f t="shared" si="4"/>
        <v/>
      </c>
      <c r="P51" s="19" t="str">
        <f t="shared" si="10"/>
        <v/>
      </c>
      <c r="Q51" s="19" t="str">
        <f t="shared" si="11"/>
        <v/>
      </c>
      <c r="R51" s="7"/>
      <c r="S51" s="45"/>
      <c r="T51" s="75" t="e">
        <f t="shared" si="5"/>
        <v>#VALUE!</v>
      </c>
      <c r="U51" s="79" t="str">
        <f t="shared" si="6"/>
        <v/>
      </c>
      <c r="V51" s="75" t="e">
        <f t="shared" si="7"/>
        <v>#VALUE!</v>
      </c>
      <c r="W51" s="79" t="str">
        <f t="shared" si="8"/>
        <v/>
      </c>
      <c r="X51" s="19" t="str">
        <f t="shared" si="12"/>
        <v/>
      </c>
      <c r="Y51" s="19" t="str">
        <f t="shared" si="13"/>
        <v/>
      </c>
      <c r="Z51" s="5"/>
      <c r="AA51" s="8"/>
    </row>
    <row r="52" spans="1:27" x14ac:dyDescent="0.3">
      <c r="A52" s="9"/>
      <c r="B52" s="5"/>
      <c r="C52" s="1">
        <v>39</v>
      </c>
      <c r="D52" s="22"/>
      <c r="E52" s="23"/>
      <c r="F52" s="23"/>
      <c r="G52" s="46">
        <v>0.1</v>
      </c>
      <c r="H52" s="22">
        <v>1</v>
      </c>
      <c r="I52" s="7"/>
      <c r="J52" s="75" t="str">
        <f t="shared" si="0"/>
        <v/>
      </c>
      <c r="K52" s="79" t="str">
        <f t="shared" si="1"/>
        <v/>
      </c>
      <c r="L52" s="19" t="str">
        <f t="shared" si="9"/>
        <v/>
      </c>
      <c r="M52" s="75" t="e">
        <f t="shared" si="2"/>
        <v>#VALUE!</v>
      </c>
      <c r="N52" s="78" t="str">
        <f t="shared" si="3"/>
        <v/>
      </c>
      <c r="O52" s="78" t="str">
        <f t="shared" si="4"/>
        <v/>
      </c>
      <c r="P52" s="19" t="str">
        <f t="shared" si="10"/>
        <v/>
      </c>
      <c r="Q52" s="19" t="str">
        <f t="shared" si="11"/>
        <v/>
      </c>
      <c r="R52" s="7"/>
      <c r="S52" s="45"/>
      <c r="T52" s="75" t="e">
        <f t="shared" si="5"/>
        <v>#VALUE!</v>
      </c>
      <c r="U52" s="79" t="str">
        <f t="shared" si="6"/>
        <v/>
      </c>
      <c r="V52" s="75" t="e">
        <f t="shared" si="7"/>
        <v>#VALUE!</v>
      </c>
      <c r="W52" s="79" t="str">
        <f t="shared" si="8"/>
        <v/>
      </c>
      <c r="X52" s="19" t="str">
        <f t="shared" si="12"/>
        <v/>
      </c>
      <c r="Y52" s="19" t="str">
        <f t="shared" si="13"/>
        <v/>
      </c>
      <c r="Z52" s="5"/>
      <c r="AA52" s="8"/>
    </row>
    <row r="53" spans="1:27" x14ac:dyDescent="0.3">
      <c r="A53" s="9"/>
      <c r="B53" s="5"/>
      <c r="C53" s="1">
        <v>40</v>
      </c>
      <c r="D53" s="22"/>
      <c r="E53" s="23"/>
      <c r="F53" s="23"/>
      <c r="G53" s="46">
        <v>0.1</v>
      </c>
      <c r="H53" s="22">
        <v>1</v>
      </c>
      <c r="I53" s="7"/>
      <c r="J53" s="75" t="str">
        <f t="shared" si="0"/>
        <v/>
      </c>
      <c r="K53" s="79" t="str">
        <f t="shared" si="1"/>
        <v/>
      </c>
      <c r="L53" s="19" t="str">
        <f t="shared" si="9"/>
        <v/>
      </c>
      <c r="M53" s="75" t="e">
        <f t="shared" si="2"/>
        <v>#VALUE!</v>
      </c>
      <c r="N53" s="78" t="str">
        <f t="shared" si="3"/>
        <v/>
      </c>
      <c r="O53" s="78" t="str">
        <f t="shared" si="4"/>
        <v/>
      </c>
      <c r="P53" s="19" t="str">
        <f>N53</f>
        <v/>
      </c>
      <c r="Q53" s="19" t="str">
        <f>O53</f>
        <v/>
      </c>
      <c r="R53" s="7"/>
      <c r="S53" s="45"/>
      <c r="T53" s="75" t="e">
        <f t="shared" si="5"/>
        <v>#VALUE!</v>
      </c>
      <c r="U53" s="79" t="str">
        <f t="shared" si="6"/>
        <v/>
      </c>
      <c r="V53" s="75" t="e">
        <f t="shared" si="7"/>
        <v>#VALUE!</v>
      </c>
      <c r="W53" s="79" t="str">
        <f t="shared" si="8"/>
        <v/>
      </c>
      <c r="X53" s="19" t="str">
        <f t="shared" si="12"/>
        <v/>
      </c>
      <c r="Y53" s="19" t="str">
        <f t="shared" si="13"/>
        <v/>
      </c>
      <c r="Z53" s="5"/>
      <c r="AA53" s="8"/>
    </row>
    <row r="54" spans="1:27" x14ac:dyDescent="0.3">
      <c r="A54" s="9"/>
      <c r="B54" s="5"/>
      <c r="C54" s="5"/>
      <c r="D54" s="43"/>
      <c r="E54" s="44"/>
      <c r="F54" s="44"/>
      <c r="G54" s="44"/>
      <c r="H54" s="44"/>
      <c r="I54" s="5"/>
      <c r="J54" s="5"/>
      <c r="K54" s="33"/>
      <c r="L54" s="33"/>
      <c r="M54" s="33"/>
      <c r="N54" s="33"/>
      <c r="O54" s="33"/>
      <c r="P54" s="33"/>
      <c r="Q54" s="33"/>
      <c r="R54" s="5"/>
      <c r="S54" s="44"/>
      <c r="T54" s="5"/>
      <c r="U54" s="5"/>
      <c r="V54" s="5"/>
      <c r="W54" s="5"/>
      <c r="X54" s="33"/>
      <c r="Y54" s="33"/>
      <c r="Z54" s="5"/>
      <c r="AA54" s="8"/>
    </row>
    <row r="55" spans="1:27" x14ac:dyDescent="0.3">
      <c r="A55" s="9"/>
      <c r="B55" s="5"/>
      <c r="C55" s="5"/>
      <c r="D55" s="43"/>
      <c r="E55" s="44"/>
      <c r="F55" s="44"/>
      <c r="G55" s="44"/>
      <c r="H55" s="44"/>
      <c r="I55" s="5"/>
      <c r="J55" s="5"/>
      <c r="K55" s="33"/>
      <c r="L55" s="33"/>
      <c r="M55" s="33"/>
      <c r="N55" s="33"/>
      <c r="O55" s="33"/>
      <c r="P55" s="33"/>
      <c r="Q55" s="33"/>
      <c r="R55" s="5"/>
      <c r="S55" s="44"/>
      <c r="T55" s="5"/>
      <c r="U55" s="5"/>
      <c r="V55" s="5"/>
      <c r="W55" s="5"/>
      <c r="X55" s="33"/>
      <c r="Y55" s="33"/>
      <c r="Z55" s="5"/>
      <c r="AA55" s="8"/>
    </row>
    <row r="56" spans="1:27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8"/>
    </row>
    <row r="57" spans="1:27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</sheetData>
  <sheetProtection algorithmName="SHA-512" hashValue="rt0Gvvv9qRu3K/uAkQZASDuNVIQJ3IxAPRjnD1Y1Qoomty8XRHlequT460CAVSGEDoplRxPt9CAJ5HJMegwR7Q==" saltValue="ijqlf0HH/2J2fxkOI0fN3g==" spinCount="100000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S54:S55 G54:H55" xr:uid="{00000000-0002-0000-0100-000000000000}">
      <formula1>0</formula1>
      <formula2>100</formula2>
    </dataValidation>
    <dataValidation type="decimal" allowBlank="1" showErrorMessage="1" error="Please enter numeric values only." sqref="E54:F55" xr:uid="{00000000-0002-0000-0100-000001000000}">
      <formula1>0</formula1>
      <formula2>100</formula2>
    </dataValidation>
    <dataValidation type="decimal" allowBlank="1" showErrorMessage="1" error="Enter numeric values only" sqref="E8:F10 S14:S53 E14:H5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Arabinan__g_100g</vt:lpstr>
      <vt:lpstr>Change_absorbance</vt:lpstr>
      <vt:lpstr>Concentration_gg</vt:lpstr>
      <vt:lpstr>Concentration_gL</vt:lpstr>
      <vt:lpstr>Dilution</vt:lpstr>
      <vt:lpstr>Instructions</vt:lpstr>
      <vt:lpstr>L_Arabinan__g_L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2020-02-26T12:41:05Z</dcterms:modified>
</cp:coreProperties>
</file>