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ASCO\"/>
    </mc:Choice>
  </mc:AlternateContent>
  <xr:revisionPtr revIDLastSave="0" documentId="8_{E281A698-A4A8-42EC-BCC3-1D68FFAFC807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7" r:id="rId2"/>
  </sheets>
  <definedNames>
    <definedName name="A1_blank_1">#REF!</definedName>
    <definedName name="A1_blank_2">#REF!</definedName>
    <definedName name="A1_blank_ave">#REF!</definedName>
    <definedName name="A1_sample">#REF!</definedName>
    <definedName name="A2_blank_1">#REF!</definedName>
    <definedName name="A2_blank_2">#REF!</definedName>
    <definedName name="A2_blank_ave">#REF!</definedName>
    <definedName name="A2_sample">#REF!</definedName>
    <definedName name="AbsobanceB">MegaCalc!$L$7:$L$26</definedName>
    <definedName name="Absorbance" localSheetId="1">MegaCalc!$K$7:$K$26</definedName>
    <definedName name="Absorbance">#REF!</definedName>
    <definedName name="Analyte_g_100g" localSheetId="1">MegaCalc!$Q$7:$Q$26</definedName>
    <definedName name="Analyte_g_100g">#REF!</definedName>
    <definedName name="Blank_A1" localSheetId="1">MegaCalc!$E$7:$E$26</definedName>
    <definedName name="Blank_A1">#REF!</definedName>
    <definedName name="Blank_A2" localSheetId="1">MegaCalc!$F$7:$F$26</definedName>
    <definedName name="Blank_A2">#REF!</definedName>
    <definedName name="Change_absorbance">MegaCalc!$L$7:$L$26</definedName>
    <definedName name="Concentration__ganalyte_Lsample">MegaCalc!$M$7:$M$26</definedName>
    <definedName name="Concentration_gg">#REF!</definedName>
    <definedName name="Concentration_gL">#REF!</definedName>
    <definedName name="Contact_us">Instructions!$C$35</definedName>
    <definedName name="Dilution" localSheetId="1">MegaCalc!$J$7:$J$26</definedName>
    <definedName name="Dilution">#REF!</definedName>
    <definedName name="Extract_vol" localSheetId="1">MegaCalc!$N$7:$N$26</definedName>
    <definedName name="Extract_vol">#REF!</definedName>
    <definedName name="Factor" localSheetId="1">MegaCalc!#REF!</definedName>
    <definedName name="Factor">#REF!</definedName>
    <definedName name="Instructions">Instructions!$A$2</definedName>
    <definedName name="_xlnm.Print_Area" localSheetId="0">Instructions!$B$2:$M$34</definedName>
    <definedName name="_xlnm.Print_Area" localSheetId="1">MegaCalc!$B$2:$S$26</definedName>
    <definedName name="_xlnm.Print_Titles" localSheetId="1">MegaCalc!$6:$6</definedName>
    <definedName name="Sample__g_L">MegaCalc!$P$7:$P$26</definedName>
    <definedName name="Sample_A1" localSheetId="1">MegaCalc!$G$7:$G$26</definedName>
    <definedName name="Sample_A1">#REF!</definedName>
    <definedName name="Sample_A2" localSheetId="1">MegaCalc!$H$7:$H$26</definedName>
    <definedName name="Sample_A2">#REF!</definedName>
    <definedName name="Sample_con_gL">#REF!</definedName>
    <definedName name="Sample_volume">MegaCalc!$I$7:$I$26</definedName>
    <definedName name="Sample_weight" localSheetId="1">MegaCalc!$M$7:$M$26</definedName>
    <definedName name="Sample_weight">#REF!</definedName>
    <definedName name="Standard_A1">MegaCalc!#REF!</definedName>
    <definedName name="Standard_A2">MegaCalc!#REF!</definedName>
    <definedName name="use_mega_calculator" localSheetId="1">MegaCalc!$A$1</definedName>
    <definedName name="use_mega_calculator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8" i="6" l="1"/>
  <c r="K8" i="7"/>
  <c r="L8" i="7"/>
  <c r="M8" i="7"/>
  <c r="Q8" i="7"/>
  <c r="R8" i="7"/>
  <c r="K9" i="7"/>
  <c r="L9" i="7"/>
  <c r="M9" i="7"/>
  <c r="Q9" i="7"/>
  <c r="R9" i="7"/>
  <c r="K10" i="7"/>
  <c r="L10" i="7"/>
  <c r="M10" i="7"/>
  <c r="K11" i="7"/>
  <c r="L11" i="7"/>
  <c r="M11" i="7"/>
  <c r="K12" i="7"/>
  <c r="L12" i="7"/>
  <c r="M12" i="7"/>
  <c r="Q12" i="7"/>
  <c r="R12" i="7"/>
  <c r="K13" i="7"/>
  <c r="L13" i="7"/>
  <c r="M13" i="7"/>
  <c r="K14" i="7"/>
  <c r="L14" i="7"/>
  <c r="M14" i="7"/>
  <c r="K15" i="7"/>
  <c r="L15" i="7"/>
  <c r="M15" i="7"/>
  <c r="K16" i="7"/>
  <c r="L16" i="7"/>
  <c r="M16" i="7"/>
  <c r="Q16" i="7"/>
  <c r="R16" i="7"/>
  <c r="K17" i="7"/>
  <c r="L17" i="7"/>
  <c r="M17" i="7"/>
  <c r="K18" i="7"/>
  <c r="L18" i="7"/>
  <c r="M18" i="7"/>
  <c r="K19" i="7"/>
  <c r="L19" i="7"/>
  <c r="M19" i="7"/>
  <c r="K20" i="7"/>
  <c r="L20" i="7"/>
  <c r="M20" i="7"/>
  <c r="N20" i="7"/>
  <c r="K21" i="7"/>
  <c r="L21" i="7"/>
  <c r="M21" i="7"/>
  <c r="K22" i="7"/>
  <c r="L22" i="7"/>
  <c r="M22" i="7"/>
  <c r="K23" i="7"/>
  <c r="L23" i="7"/>
  <c r="M23" i="7"/>
  <c r="K24" i="7"/>
  <c r="L24" i="7"/>
  <c r="M24" i="7"/>
  <c r="N24" i="7"/>
  <c r="K25" i="7"/>
  <c r="L25" i="7"/>
  <c r="M25" i="7"/>
  <c r="K26" i="7"/>
  <c r="L26" i="7"/>
  <c r="M26" i="7"/>
  <c r="K7" i="7"/>
  <c r="L7" i="7"/>
  <c r="M7" i="7"/>
  <c r="Q24" i="7"/>
  <c r="R24" i="7"/>
  <c r="N16" i="7"/>
  <c r="N9" i="7"/>
  <c r="N26" i="7"/>
  <c r="Q26" i="7"/>
  <c r="R26" i="7"/>
  <c r="N10" i="7"/>
  <c r="Q10" i="7"/>
  <c r="R10" i="7"/>
  <c r="Q25" i="7"/>
  <c r="R25" i="7"/>
  <c r="N25" i="7"/>
  <c r="N7" i="7"/>
  <c r="Q7" i="7"/>
  <c r="R7" i="7"/>
  <c r="Q18" i="7"/>
  <c r="R18" i="7"/>
  <c r="N18" i="7"/>
  <c r="N13" i="7"/>
  <c r="Q13" i="7"/>
  <c r="R13" i="7"/>
  <c r="Q11" i="7"/>
  <c r="R11" i="7"/>
  <c r="N11" i="7"/>
  <c r="Q21" i="7"/>
  <c r="R21" i="7"/>
  <c r="N21" i="7"/>
  <c r="Q19" i="7"/>
  <c r="R19" i="7"/>
  <c r="N19" i="7"/>
  <c r="N23" i="7"/>
  <c r="Q23" i="7"/>
  <c r="R23" i="7"/>
  <c r="N14" i="7"/>
  <c r="Q14" i="7"/>
  <c r="R14" i="7"/>
  <c r="N22" i="7"/>
  <c r="Q22" i="7"/>
  <c r="R22" i="7"/>
  <c r="Q17" i="7"/>
  <c r="R17" i="7"/>
  <c r="N17" i="7"/>
  <c r="Q15" i="7"/>
  <c r="R15" i="7"/>
  <c r="N15" i="7"/>
  <c r="N12" i="7"/>
  <c r="Q20" i="7"/>
  <c r="R20" i="7"/>
  <c r="N8" i="7"/>
</calcChain>
</file>

<file path=xl/comments1.xml><?xml version="1.0" encoding="utf-8"?>
<comments xmlns="http://schemas.openxmlformats.org/spreadsheetml/2006/main">
  <authors>
    <author>User</author>
  </authors>
  <commentList>
    <comment ref="L16" authorId="0" shapeId="0">
      <text>
        <r>
          <rPr>
            <b/>
            <sz val="8"/>
            <color indexed="81"/>
            <rFont val="Tahoma"/>
            <family val="2"/>
          </rPr>
          <t>Concentration: grams of L-Ascorbic Acid per litre of sample</t>
        </r>
      </text>
    </comment>
    <comment ref="N16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16" authorId="0" shapeId="0">
      <text>
        <r>
          <rPr>
            <b/>
            <sz val="8"/>
            <color indexed="81"/>
            <rFont val="Tahoma"/>
            <family val="2"/>
          </rPr>
          <t>Concentration: grams of L-Ascorbic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6" authorId="0" shapeId="0">
      <text>
        <r>
          <rPr>
            <b/>
            <sz val="8"/>
            <color indexed="81"/>
            <rFont val="Tahoma"/>
            <family val="2"/>
          </rPr>
          <t>Concentration: grams of L-Ascorbic Acid per litre of sample</t>
        </r>
      </text>
    </comment>
    <comment ref="P6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6" authorId="0" shapeId="0">
      <text>
        <r>
          <rPr>
            <b/>
            <sz val="8"/>
            <color indexed="81"/>
            <rFont val="Tahoma"/>
            <family val="2"/>
          </rPr>
          <t>Concentration: grams of L-Ascorbic Acid per 100 grams of sample</t>
        </r>
      </text>
    </comment>
  </commentList>
</comments>
</file>

<file path=xl/sharedStrings.xml><?xml version="1.0" encoding="utf-8"?>
<sst xmlns="http://schemas.openxmlformats.org/spreadsheetml/2006/main" count="44" uniqueCount="32">
  <si>
    <t>Sample identifier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</si>
  <si>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</si>
  <si>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</si>
  <si>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</si>
  <si>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</si>
  <si>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</si>
  <si>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</si>
  <si>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</si>
  <si>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</si>
  <si>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</si>
  <si>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</si>
  <si>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</si>
  <si>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</si>
  <si>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</si>
  <si>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</si>
  <si>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</si>
  <si>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</si>
  <si>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</si>
  <si>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</si>
  <si>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</si>
  <si>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L-Ascorbic Acid
(g/L)</t>
  </si>
  <si>
    <t>L-Ascorbic Acid (g/100g)</t>
  </si>
  <si>
    <r>
      <t>Blank A</t>
    </r>
    <r>
      <rPr>
        <b/>
        <vertAlign val="subscript"/>
        <sz val="10"/>
        <rFont val="Gill Sans MT"/>
        <family val="2"/>
      </rPr>
      <t>1</t>
    </r>
  </si>
  <si>
    <r>
      <t>Blank A</t>
    </r>
    <r>
      <rPr>
        <b/>
        <vertAlign val="subscript"/>
        <sz val="10"/>
        <rFont val="Gill Sans MT"/>
        <family val="2"/>
      </rPr>
      <t>2</t>
    </r>
  </si>
  <si>
    <r>
      <t>Sample A</t>
    </r>
    <r>
      <rPr>
        <b/>
        <vertAlign val="subscript"/>
        <sz val="10"/>
        <rFont val="Gill Sans MT"/>
        <family val="2"/>
      </rPr>
      <t>1</t>
    </r>
  </si>
  <si>
    <r>
      <t>Sample A</t>
    </r>
    <r>
      <rPr>
        <b/>
        <vertAlign val="subscript"/>
        <sz val="10"/>
        <rFont val="Gill Sans MT"/>
        <family val="2"/>
      </rPr>
      <t>2</t>
    </r>
  </si>
  <si>
    <t>Absorbance</t>
  </si>
  <si>
    <t>Abs</t>
  </si>
  <si>
    <t>Sample Volume 
(mL)</t>
  </si>
  <si>
    <t>Megazyme Knowledge Base</t>
  </si>
  <si>
    <t>Customer Support</t>
  </si>
  <si>
    <t>K-ASCO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</si>
</sst>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/>
    <xf numFmtId="0" fontId="2" fillId="3" borderId="0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Protection="1">
      <protection locked="0"/>
    </xf>
    <xf numFmtId="176" fontId="2" fillId="4" borderId="1" xfId="0" applyNumberFormat="1" applyFont="1" applyFill="1" applyBorder="1" applyProtection="1">
      <protection locked="0"/>
    </xf>
    <xf numFmtId="0" fontId="2" fillId="3" borderId="0" xfId="0" applyFont="1" applyFill="1" applyBorder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 vertical="top"/>
    </xf>
    <xf numFmtId="0" fontId="2" fillId="2" borderId="0" xfId="0" applyFont="1" applyFill="1" applyProtection="1"/>
    <xf numFmtId="0" fontId="3" fillId="2" borderId="1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center" vertical="top" wrapText="1"/>
    </xf>
    <xf numFmtId="176" fontId="2" fillId="2" borderId="0" xfId="0" applyNumberFormat="1" applyFont="1" applyFill="1" applyBorder="1" applyAlignment="1" applyProtection="1">
      <alignment horizontal="left"/>
    </xf>
    <xf numFmtId="176" fontId="2" fillId="2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/>
    <xf numFmtId="0" fontId="2" fillId="0" borderId="0" xfId="0" applyFont="1" applyBorder="1" applyAlignment="1" applyProtection="1"/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9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Protection="1">
      <protection locked="0"/>
    </xf>
    <xf numFmtId="176" fontId="2" fillId="2" borderId="0" xfId="0" applyNumberFormat="1" applyFont="1" applyFill="1" applyBorder="1" applyProtection="1">
      <protection locked="0"/>
    </xf>
    <xf numFmtId="176" fontId="2" fillId="2" borderId="1" xfId="0" applyNumberFormat="1" applyFont="1" applyFill="1" applyBorder="1" applyProtection="1"/>
    <xf numFmtId="180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176" fontId="11" fillId="2" borderId="0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wrapText="1"/>
    </xf>
    <xf numFmtId="0" fontId="11" fillId="2" borderId="0" xfId="0" applyFont="1" applyFill="1" applyAlignment="1" applyProtection="1"/>
    <xf numFmtId="0" fontId="16" fillId="0" borderId="0" xfId="0" applyFont="1" applyAlignment="1" applyProtection="1"/>
    <xf numFmtId="0" fontId="11" fillId="2" borderId="0" xfId="0" applyFont="1" applyFill="1" applyProtection="1"/>
    <xf numFmtId="0" fontId="11" fillId="2" borderId="0" xfId="0" applyFont="1" applyFill="1" applyBorder="1" applyAlignment="1" applyProtection="1"/>
    <xf numFmtId="0" fontId="14" fillId="2" borderId="0" xfId="0" applyFont="1" applyFill="1" applyProtection="1"/>
    <xf numFmtId="0" fontId="14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3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1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0" fillId="5" borderId="2" xfId="0" applyFont="1" applyFill="1" applyBorder="1" applyAlignment="1">
      <alignment horizontal="center" vertical="top" wrapText="1"/>
    </xf>
    <xf numFmtId="176" fontId="2" fillId="5" borderId="1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left"/>
      <protection locked="0"/>
    </xf>
    <xf numFmtId="0" fontId="2" fillId="3" borderId="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 applyProtection="1"/>
    <xf numFmtId="0" fontId="2" fillId="2" borderId="0" xfId="0" applyFont="1" applyFill="1" applyAlignment="1" applyProtection="1"/>
    <xf numFmtId="0" fontId="2" fillId="3" borderId="0" xfId="0" applyFont="1" applyFill="1" applyProtection="1"/>
    <xf numFmtId="0" fontId="2" fillId="3" borderId="0" xfId="0" applyFont="1" applyFill="1" applyAlignment="1" applyProtection="1"/>
    <xf numFmtId="0" fontId="2" fillId="3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vertical="top" wrapText="1"/>
    </xf>
    <xf numFmtId="0" fontId="13" fillId="0" borderId="0" xfId="0" applyFont="1" applyProtection="1"/>
    <xf numFmtId="0" fontId="11" fillId="2" borderId="0" xfId="0" applyFont="1" applyFill="1" applyAlignment="1" applyProtection="1">
      <alignment wrapText="1"/>
    </xf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2" fillId="4" borderId="4" xfId="0" applyNumberFormat="1" applyFont="1" applyFill="1" applyBorder="1" applyAlignment="1" applyProtection="1">
      <alignment horizontal="center"/>
      <protection locked="0"/>
    </xf>
    <xf numFmtId="176" fontId="2" fillId="4" borderId="6" xfId="0" applyNumberFormat="1" applyFont="1" applyFill="1" applyBorder="1" applyAlignment="1" applyProtection="1">
      <alignment horizontal="center"/>
      <protection locked="0"/>
    </xf>
    <xf numFmtId="176" fontId="2" fillId="4" borderId="2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114300</xdr:rowOff>
    </xdr:from>
    <xdr:to>
      <xdr:col>4</xdr:col>
      <xdr:colOff>190500</xdr:colOff>
      <xdr:row>12</xdr:row>
      <xdr:rowOff>285750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7154220-3877-4CC1-93DF-33E48F25A800}"/>
            </a:ext>
          </a:extLst>
        </xdr:cNvPr>
        <xdr:cNvSpPr>
          <a:spLocks noChangeArrowheads="1"/>
        </xdr:cNvSpPr>
      </xdr:nvSpPr>
      <xdr:spPr bwMode="auto">
        <a:xfrm>
          <a:off x="609600" y="3762375"/>
          <a:ext cx="140970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8</xdr:col>
      <xdr:colOff>390525</xdr:colOff>
      <xdr:row>11</xdr:row>
      <xdr:rowOff>152400</xdr:rowOff>
    </xdr:from>
    <xdr:to>
      <xdr:col>14</xdr:col>
      <xdr:colOff>485775</xdr:colOff>
      <xdr:row>12</xdr:row>
      <xdr:rowOff>323850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33B5AAF-5F80-4F49-9B3E-570AB9135B3F}"/>
            </a:ext>
          </a:extLst>
        </xdr:cNvPr>
        <xdr:cNvSpPr>
          <a:spLocks noChangeArrowheads="1"/>
        </xdr:cNvSpPr>
      </xdr:nvSpPr>
      <xdr:spPr bwMode="auto">
        <a:xfrm>
          <a:off x="5076825" y="3800475"/>
          <a:ext cx="37814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samples and blanks</a:t>
          </a:r>
          <a:endParaRPr lang="en-IE"/>
        </a:p>
      </xdr:txBody>
    </xdr:sp>
    <xdr:clientData/>
  </xdr:twoCellAnchor>
  <xdr:twoCellAnchor>
    <xdr:from>
      <xdr:col>11</xdr:col>
      <xdr:colOff>9525</xdr:colOff>
      <xdr:row>19</xdr:row>
      <xdr:rowOff>57150</xdr:rowOff>
    </xdr:from>
    <xdr:to>
      <xdr:col>11</xdr:col>
      <xdr:colOff>9525</xdr:colOff>
      <xdr:row>23</xdr:row>
      <xdr:rowOff>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206BBD7A-7780-4888-A3FF-9F1F7659257C}"/>
            </a:ext>
          </a:extLst>
        </xdr:cNvPr>
        <xdr:cNvSpPr>
          <a:spLocks noChangeArrowheads="1"/>
        </xdr:cNvSpPr>
      </xdr:nvSpPr>
      <xdr:spPr bwMode="auto">
        <a:xfrm>
          <a:off x="6838950" y="578167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11</xdr:col>
      <xdr:colOff>9525</xdr:colOff>
      <xdr:row>17</xdr:row>
      <xdr:rowOff>133350</xdr:rowOff>
    </xdr:from>
    <xdr:to>
      <xdr:col>11</xdr:col>
      <xdr:colOff>9525</xdr:colOff>
      <xdr:row>18</xdr:row>
      <xdr:rowOff>38100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56704155-76E6-4B94-BEC5-CAD6C719B2F3}"/>
            </a:ext>
          </a:extLst>
        </xdr:cNvPr>
        <xdr:cNvSpPr>
          <a:spLocks noChangeArrowheads="1"/>
        </xdr:cNvSpPr>
      </xdr:nvSpPr>
      <xdr:spPr bwMode="auto">
        <a:xfrm>
          <a:off x="6838950" y="5524500"/>
          <a:ext cx="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11</xdr:col>
      <xdr:colOff>9525</xdr:colOff>
      <xdr:row>7</xdr:row>
      <xdr:rowOff>57150</xdr:rowOff>
    </xdr:from>
    <xdr:to>
      <xdr:col>11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EE775-6A60-4112-B5DB-CE5758005415}"/>
            </a:ext>
          </a:extLst>
        </xdr:cNvPr>
        <xdr:cNvSpPr txBox="1">
          <a:spLocks noChangeArrowheads="1"/>
        </xdr:cNvSpPr>
      </xdr:nvSpPr>
      <xdr:spPr bwMode="auto">
        <a:xfrm>
          <a:off x="68389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11</xdr:col>
      <xdr:colOff>9525</xdr:colOff>
      <xdr:row>7</xdr:row>
      <xdr:rowOff>95250</xdr:rowOff>
    </xdr:from>
    <xdr:to>
      <xdr:col>11</xdr:col>
      <xdr:colOff>9525</xdr:colOff>
      <xdr:row>7</xdr:row>
      <xdr:rowOff>95250</xdr:rowOff>
    </xdr:to>
    <xdr:sp macro="" textlink="">
      <xdr:nvSpPr>
        <xdr:cNvPr id="6457" name="Line 38">
          <a:extLst>
            <a:ext uri="{FF2B5EF4-FFF2-40B4-BE49-F238E27FC236}">
              <a16:creationId xmlns:a16="http://schemas.microsoft.com/office/drawing/2014/main" id="{E0690810-0467-4E6A-926B-B8608F28C5D5}"/>
            </a:ext>
          </a:extLst>
        </xdr:cNvPr>
        <xdr:cNvSpPr>
          <a:spLocks noChangeShapeType="1"/>
        </xdr:cNvSpPr>
      </xdr:nvSpPr>
      <xdr:spPr bwMode="auto">
        <a:xfrm>
          <a:off x="68389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9525</xdr:colOff>
      <xdr:row>7</xdr:row>
      <xdr:rowOff>95250</xdr:rowOff>
    </xdr:from>
    <xdr:to>
      <xdr:col>11</xdr:col>
      <xdr:colOff>9525</xdr:colOff>
      <xdr:row>7</xdr:row>
      <xdr:rowOff>95250</xdr:rowOff>
    </xdr:to>
    <xdr:sp macro="" textlink="">
      <xdr:nvSpPr>
        <xdr:cNvPr id="6458" name="Line 39">
          <a:extLst>
            <a:ext uri="{FF2B5EF4-FFF2-40B4-BE49-F238E27FC236}">
              <a16:creationId xmlns:a16="http://schemas.microsoft.com/office/drawing/2014/main" id="{F2D42248-6329-4E79-BEA7-952E0E3F5D0A}"/>
            </a:ext>
          </a:extLst>
        </xdr:cNvPr>
        <xdr:cNvSpPr>
          <a:spLocks noChangeShapeType="1"/>
        </xdr:cNvSpPr>
      </xdr:nvSpPr>
      <xdr:spPr bwMode="auto">
        <a:xfrm flipH="1">
          <a:off x="68389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9525</xdr:colOff>
      <xdr:row>7</xdr:row>
      <xdr:rowOff>95250</xdr:rowOff>
    </xdr:from>
    <xdr:to>
      <xdr:col>11</xdr:col>
      <xdr:colOff>9525</xdr:colOff>
      <xdr:row>7</xdr:row>
      <xdr:rowOff>95250</xdr:rowOff>
    </xdr:to>
    <xdr:sp macro="" textlink="">
      <xdr:nvSpPr>
        <xdr:cNvPr id="6459" name="Line 40">
          <a:extLst>
            <a:ext uri="{FF2B5EF4-FFF2-40B4-BE49-F238E27FC236}">
              <a16:creationId xmlns:a16="http://schemas.microsoft.com/office/drawing/2014/main" id="{E33F4DA8-84A2-4E75-B9C5-85885E4F0387}"/>
            </a:ext>
          </a:extLst>
        </xdr:cNvPr>
        <xdr:cNvSpPr>
          <a:spLocks noChangeShapeType="1"/>
        </xdr:cNvSpPr>
      </xdr:nvSpPr>
      <xdr:spPr bwMode="auto">
        <a:xfrm flipH="1">
          <a:off x="68389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0</xdr:colOff>
      <xdr:row>6</xdr:row>
      <xdr:rowOff>352425</xdr:rowOff>
    </xdr:from>
    <xdr:to>
      <xdr:col>14</xdr:col>
      <xdr:colOff>514350</xdr:colOff>
      <xdr:row>7</xdr:row>
      <xdr:rowOff>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1EE25A-88FA-437C-9723-00DA0C6EB234}"/>
            </a:ext>
          </a:extLst>
        </xdr:cNvPr>
        <xdr:cNvSpPr txBox="1">
          <a:spLocks noChangeArrowheads="1"/>
        </xdr:cNvSpPr>
      </xdr:nvSpPr>
      <xdr:spPr bwMode="auto">
        <a:xfrm>
          <a:off x="7658100" y="1704975"/>
          <a:ext cx="12287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1921DB-ECE6-40D5-9E9B-6C04155E0FFD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581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32</xdr:row>
      <xdr:rowOff>152400</xdr:rowOff>
    </xdr:from>
    <xdr:to>
      <xdr:col>3</xdr:col>
      <xdr:colOff>990600</xdr:colOff>
      <xdr:row>33</xdr:row>
      <xdr:rowOff>171450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D83983-8512-4E15-BE62-12A75F5E526D}"/>
            </a:ext>
          </a:extLst>
        </xdr:cNvPr>
        <xdr:cNvSpPr txBox="1">
          <a:spLocks noChangeArrowheads="1"/>
        </xdr:cNvSpPr>
      </xdr:nvSpPr>
      <xdr:spPr bwMode="auto">
        <a:xfrm>
          <a:off x="276225" y="8972550"/>
          <a:ext cx="13239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0</xdr:colOff>
      <xdr:row>18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6463" name="AutoShape 59">
          <a:extLst>
            <a:ext uri="{FF2B5EF4-FFF2-40B4-BE49-F238E27FC236}">
              <a16:creationId xmlns:a16="http://schemas.microsoft.com/office/drawing/2014/main" id="{F5503DB7-4296-4938-A942-67E0C18CB7E7}"/>
            </a:ext>
          </a:extLst>
        </xdr:cNvPr>
        <xdr:cNvSpPr>
          <a:spLocks noChangeArrowheads="1"/>
        </xdr:cNvSpPr>
      </xdr:nvSpPr>
      <xdr:spPr bwMode="auto">
        <a:xfrm>
          <a:off x="6115050" y="5838825"/>
          <a:ext cx="0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38100</xdr:rowOff>
    </xdr:from>
    <xdr:to>
      <xdr:col>6</xdr:col>
      <xdr:colOff>571500</xdr:colOff>
      <xdr:row>22</xdr:row>
      <xdr:rowOff>9525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DE375B30-3A48-476C-B2FF-EA748E83A11C}"/>
            </a:ext>
          </a:extLst>
        </xdr:cNvPr>
        <xdr:cNvSpPr>
          <a:spLocks noChangeArrowheads="1"/>
        </xdr:cNvSpPr>
      </xdr:nvSpPr>
      <xdr:spPr bwMode="auto">
        <a:xfrm>
          <a:off x="228600" y="5762625"/>
          <a:ext cx="3600450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57150</xdr:colOff>
      <xdr:row>19</xdr:row>
      <xdr:rowOff>38100</xdr:rowOff>
    </xdr:from>
    <xdr:to>
      <xdr:col>14</xdr:col>
      <xdr:colOff>685800</xdr:colOff>
      <xdr:row>23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C8DF14B3-E1EE-41CE-AB10-8B41C311BA25}"/>
            </a:ext>
          </a:extLst>
        </xdr:cNvPr>
        <xdr:cNvSpPr>
          <a:spLocks noChangeArrowheads="1"/>
        </xdr:cNvSpPr>
      </xdr:nvSpPr>
      <xdr:spPr bwMode="auto">
        <a:xfrm>
          <a:off x="5457825" y="5762625"/>
          <a:ext cx="36004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0</xdr:colOff>
      <xdr:row>7</xdr:row>
      <xdr:rowOff>19050</xdr:rowOff>
    </xdr:from>
    <xdr:to>
      <xdr:col>14</xdr:col>
      <xdr:colOff>104775</xdr:colOff>
      <xdr:row>7</xdr:row>
      <xdr:rowOff>238125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2003-9581-4F36-A4BD-B5E891975AF9}"/>
            </a:ext>
          </a:extLst>
        </xdr:cNvPr>
        <xdr:cNvSpPr txBox="1">
          <a:spLocks noChangeArrowheads="1"/>
        </xdr:cNvSpPr>
      </xdr:nvSpPr>
      <xdr:spPr bwMode="auto">
        <a:xfrm>
          <a:off x="7658100" y="1914525"/>
          <a:ext cx="8191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10</xdr:col>
      <xdr:colOff>85725</xdr:colOff>
      <xdr:row>16</xdr:row>
      <xdr:rowOff>0</xdr:rowOff>
    </xdr:from>
    <xdr:to>
      <xdr:col>10</xdr:col>
      <xdr:colOff>171450</xdr:colOff>
      <xdr:row>16</xdr:row>
      <xdr:rowOff>0</xdr:rowOff>
    </xdr:to>
    <xdr:sp macro="" textlink="">
      <xdr:nvSpPr>
        <xdr:cNvPr id="6467" name="AutoShape 87">
          <a:extLst>
            <a:ext uri="{FF2B5EF4-FFF2-40B4-BE49-F238E27FC236}">
              <a16:creationId xmlns:a16="http://schemas.microsoft.com/office/drawing/2014/main" id="{019D60A2-DCDE-45D7-9671-76EB2A354679}"/>
            </a:ext>
          </a:extLst>
        </xdr:cNvPr>
        <xdr:cNvSpPr>
          <a:spLocks noChangeArrowheads="1"/>
        </xdr:cNvSpPr>
      </xdr:nvSpPr>
      <xdr:spPr bwMode="auto">
        <a:xfrm>
          <a:off x="6200775" y="54578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14</xdr:row>
      <xdr:rowOff>85725</xdr:rowOff>
    </xdr:from>
    <xdr:to>
      <xdr:col>19</xdr:col>
      <xdr:colOff>0</xdr:colOff>
      <xdr:row>14</xdr:row>
      <xdr:rowOff>85725</xdr:rowOff>
    </xdr:to>
    <xdr:sp macro="" textlink="">
      <xdr:nvSpPr>
        <xdr:cNvPr id="6468" name="Line 89">
          <a:extLst>
            <a:ext uri="{FF2B5EF4-FFF2-40B4-BE49-F238E27FC236}">
              <a16:creationId xmlns:a16="http://schemas.microsoft.com/office/drawing/2014/main" id="{D70EC451-85B5-4789-AFA6-78DD8F6FEB77}"/>
            </a:ext>
          </a:extLst>
        </xdr:cNvPr>
        <xdr:cNvSpPr>
          <a:spLocks noChangeShapeType="1"/>
        </xdr:cNvSpPr>
      </xdr:nvSpPr>
      <xdr:spPr bwMode="auto">
        <a:xfrm>
          <a:off x="11658600" y="4781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19</xdr:col>
      <xdr:colOff>0</xdr:colOff>
      <xdr:row>14</xdr:row>
      <xdr:rowOff>85725</xdr:rowOff>
    </xdr:from>
    <xdr:to>
      <xdr:col>19</xdr:col>
      <xdr:colOff>0</xdr:colOff>
      <xdr:row>14</xdr:row>
      <xdr:rowOff>85725</xdr:rowOff>
    </xdr:to>
    <xdr:sp macro="" textlink="">
      <xdr:nvSpPr>
        <xdr:cNvPr id="6469" name="Line 90">
          <a:extLst>
            <a:ext uri="{FF2B5EF4-FFF2-40B4-BE49-F238E27FC236}">
              <a16:creationId xmlns:a16="http://schemas.microsoft.com/office/drawing/2014/main" id="{DCF4F7A3-83BB-49F8-A2AC-AE800428ED3A}"/>
            </a:ext>
          </a:extLst>
        </xdr:cNvPr>
        <xdr:cNvSpPr>
          <a:spLocks noChangeShapeType="1"/>
        </xdr:cNvSpPr>
      </xdr:nvSpPr>
      <xdr:spPr bwMode="auto">
        <a:xfrm flipH="1">
          <a:off x="11658600" y="47815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19</xdr:col>
      <xdr:colOff>0</xdr:colOff>
      <xdr:row>14</xdr:row>
      <xdr:rowOff>114300</xdr:rowOff>
    </xdr:from>
    <xdr:to>
      <xdr:col>19</xdr:col>
      <xdr:colOff>0</xdr:colOff>
      <xdr:row>14</xdr:row>
      <xdr:rowOff>114300</xdr:rowOff>
    </xdr:to>
    <xdr:sp macro="" textlink="">
      <xdr:nvSpPr>
        <xdr:cNvPr id="6470" name="Line 91">
          <a:extLst>
            <a:ext uri="{FF2B5EF4-FFF2-40B4-BE49-F238E27FC236}">
              <a16:creationId xmlns:a16="http://schemas.microsoft.com/office/drawing/2014/main" id="{59B41E55-2661-4BEA-8796-E09CB017690B}"/>
            </a:ext>
          </a:extLst>
        </xdr:cNvPr>
        <xdr:cNvSpPr>
          <a:spLocks noChangeShapeType="1"/>
        </xdr:cNvSpPr>
      </xdr:nvSpPr>
      <xdr:spPr bwMode="auto">
        <a:xfrm flipH="1">
          <a:off x="11658600" y="48101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10</xdr:col>
      <xdr:colOff>85725</xdr:colOff>
      <xdr:row>15</xdr:row>
      <xdr:rowOff>57150</xdr:rowOff>
    </xdr:from>
    <xdr:to>
      <xdr:col>10</xdr:col>
      <xdr:colOff>171450</xdr:colOff>
      <xdr:row>15</xdr:row>
      <xdr:rowOff>142875</xdr:rowOff>
    </xdr:to>
    <xdr:sp macro="" textlink="">
      <xdr:nvSpPr>
        <xdr:cNvPr id="6471" name="AutoShape 92">
          <a:extLst>
            <a:ext uri="{FF2B5EF4-FFF2-40B4-BE49-F238E27FC236}">
              <a16:creationId xmlns:a16="http://schemas.microsoft.com/office/drawing/2014/main" id="{65D7E09E-5910-4B05-8BDD-42AF86E563EB}"/>
            </a:ext>
          </a:extLst>
        </xdr:cNvPr>
        <xdr:cNvSpPr>
          <a:spLocks noChangeArrowheads="1"/>
        </xdr:cNvSpPr>
      </xdr:nvSpPr>
      <xdr:spPr bwMode="auto">
        <a:xfrm>
          <a:off x="6200775" y="49434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190500</xdr:colOff>
      <xdr:row>12</xdr:row>
      <xdr:rowOff>104775</xdr:rowOff>
    </xdr:from>
    <xdr:to>
      <xdr:col>4</xdr:col>
      <xdr:colOff>628650</xdr:colOff>
      <xdr:row>13</xdr:row>
      <xdr:rowOff>66675</xdr:rowOff>
    </xdr:to>
    <xdr:cxnSp macro="">
      <xdr:nvCxnSpPr>
        <xdr:cNvPr id="6472" name="AutoShape 96">
          <a:extLst>
            <a:ext uri="{FF2B5EF4-FFF2-40B4-BE49-F238E27FC236}">
              <a16:creationId xmlns:a16="http://schemas.microsoft.com/office/drawing/2014/main" id="{7C53A4FA-5FFE-4517-8C20-C9BFF2580E70}"/>
            </a:ext>
          </a:extLst>
        </xdr:cNvPr>
        <xdr:cNvCxnSpPr>
          <a:cxnSpLocks noChangeShapeType="1"/>
          <a:stCxn id="6152" idx="3"/>
        </xdr:cNvCxnSpPr>
      </xdr:nvCxnSpPr>
      <xdr:spPr bwMode="auto">
        <a:xfrm>
          <a:off x="2019300" y="4029075"/>
          <a:ext cx="438150" cy="542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9525</xdr:colOff>
      <xdr:row>12</xdr:row>
      <xdr:rowOff>142875</xdr:rowOff>
    </xdr:from>
    <xdr:to>
      <xdr:col>8</xdr:col>
      <xdr:colOff>390525</xdr:colOff>
      <xdr:row>16</xdr:row>
      <xdr:rowOff>180975</xdr:rowOff>
    </xdr:to>
    <xdr:cxnSp macro="">
      <xdr:nvCxnSpPr>
        <xdr:cNvPr id="6473" name="AutoShape 97">
          <a:extLst>
            <a:ext uri="{FF2B5EF4-FFF2-40B4-BE49-F238E27FC236}">
              <a16:creationId xmlns:a16="http://schemas.microsoft.com/office/drawing/2014/main" id="{64CED816-3D34-4D30-9100-DA78044AF3EE}"/>
            </a:ext>
          </a:extLst>
        </xdr:cNvPr>
        <xdr:cNvCxnSpPr>
          <a:cxnSpLocks noChangeShapeType="1"/>
          <a:stCxn id="6157" idx="1"/>
        </xdr:cNvCxnSpPr>
      </xdr:nvCxnSpPr>
      <xdr:spPr bwMode="auto">
        <a:xfrm flipH="1">
          <a:off x="3267075" y="4067175"/>
          <a:ext cx="1809750" cy="15716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571500</xdr:colOff>
      <xdr:row>16</xdr:row>
      <xdr:rowOff>171450</xdr:rowOff>
    </xdr:from>
    <xdr:to>
      <xdr:col>8</xdr:col>
      <xdr:colOff>295275</xdr:colOff>
      <xdr:row>20</xdr:row>
      <xdr:rowOff>114300</xdr:rowOff>
    </xdr:to>
    <xdr:cxnSp macro="">
      <xdr:nvCxnSpPr>
        <xdr:cNvPr id="6474" name="AutoShape 98">
          <a:extLst>
            <a:ext uri="{FF2B5EF4-FFF2-40B4-BE49-F238E27FC236}">
              <a16:creationId xmlns:a16="http://schemas.microsoft.com/office/drawing/2014/main" id="{6A783532-8233-47CD-9B17-0BA9EA32717C}"/>
            </a:ext>
          </a:extLst>
        </xdr:cNvPr>
        <xdr:cNvCxnSpPr>
          <a:cxnSpLocks noChangeShapeType="1"/>
          <a:stCxn id="6208" idx="3"/>
        </xdr:cNvCxnSpPr>
      </xdr:nvCxnSpPr>
      <xdr:spPr bwMode="auto">
        <a:xfrm flipV="1">
          <a:off x="3829050" y="5629275"/>
          <a:ext cx="1152525" cy="7048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447675</xdr:colOff>
      <xdr:row>16</xdr:row>
      <xdr:rowOff>104775</xdr:rowOff>
    </xdr:from>
    <xdr:to>
      <xdr:col>11</xdr:col>
      <xdr:colOff>428625</xdr:colOff>
      <xdr:row>19</xdr:row>
      <xdr:rowOff>38100</xdr:rowOff>
    </xdr:to>
    <xdr:cxnSp macro="">
      <xdr:nvCxnSpPr>
        <xdr:cNvPr id="6475" name="AutoShape 99">
          <a:extLst>
            <a:ext uri="{FF2B5EF4-FFF2-40B4-BE49-F238E27FC236}">
              <a16:creationId xmlns:a16="http://schemas.microsoft.com/office/drawing/2014/main" id="{69C03E77-A4B8-481C-AF9D-E699598D77CA}"/>
            </a:ext>
          </a:extLst>
        </xdr:cNvPr>
        <xdr:cNvCxnSpPr>
          <a:cxnSpLocks noChangeShapeType="1"/>
          <a:stCxn id="6209" idx="0"/>
        </xdr:cNvCxnSpPr>
      </xdr:nvCxnSpPr>
      <xdr:spPr bwMode="auto">
        <a:xfrm flipH="1" flipV="1">
          <a:off x="5848350" y="5562600"/>
          <a:ext cx="1409700" cy="504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6</xdr:row>
      <xdr:rowOff>219075</xdr:rowOff>
    </xdr:to>
    <xdr:pic>
      <xdr:nvPicPr>
        <xdr:cNvPr id="6476" name="Picture 2">
          <a:extLst>
            <a:ext uri="{FF2B5EF4-FFF2-40B4-BE49-F238E27FC236}">
              <a16:creationId xmlns:a16="http://schemas.microsoft.com/office/drawing/2014/main" id="{1C148E91-F615-4BBD-91D8-B3A850CBB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90868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6</xdr:row>
      <xdr:rowOff>0</xdr:rowOff>
    </xdr:from>
    <xdr:to>
      <xdr:col>11</xdr:col>
      <xdr:colOff>171450</xdr:colOff>
      <xdr:row>6</xdr:row>
      <xdr:rowOff>0</xdr:rowOff>
    </xdr:to>
    <xdr:sp macro="" textlink="">
      <xdr:nvSpPr>
        <xdr:cNvPr id="12389" name="AutoShape 3">
          <a:extLst>
            <a:ext uri="{FF2B5EF4-FFF2-40B4-BE49-F238E27FC236}">
              <a16:creationId xmlns:a16="http://schemas.microsoft.com/office/drawing/2014/main" id="{79F7296B-72F3-4055-A345-7E6F10F8F12C}"/>
            </a:ext>
          </a:extLst>
        </xdr:cNvPr>
        <xdr:cNvSpPr>
          <a:spLocks noChangeArrowheads="1"/>
        </xdr:cNvSpPr>
      </xdr:nvSpPr>
      <xdr:spPr bwMode="auto">
        <a:xfrm>
          <a:off x="6419850" y="29813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180975</xdr:colOff>
      <xdr:row>2</xdr:row>
      <xdr:rowOff>333375</xdr:rowOff>
    </xdr:from>
    <xdr:to>
      <xdr:col>18</xdr:col>
      <xdr:colOff>38100</xdr:colOff>
      <xdr:row>2</xdr:row>
      <xdr:rowOff>542925</xdr:rowOff>
    </xdr:to>
    <xdr:sp macro="" textlink="">
      <xdr:nvSpPr>
        <xdr:cNvPr id="12292" name="Text 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F222E3-3268-49A8-9C45-54CB27621A3B}"/>
            </a:ext>
          </a:extLst>
        </xdr:cNvPr>
        <xdr:cNvSpPr txBox="1">
          <a:spLocks noChangeArrowheads="1"/>
        </xdr:cNvSpPr>
      </xdr:nvSpPr>
      <xdr:spPr bwMode="auto">
        <a:xfrm>
          <a:off x="8058150" y="1695450"/>
          <a:ext cx="12858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180975</xdr:colOff>
      <xdr:row>2</xdr:row>
      <xdr:rowOff>542925</xdr:rowOff>
    </xdr:from>
    <xdr:to>
      <xdr:col>18</xdr:col>
      <xdr:colOff>38100</xdr:colOff>
      <xdr:row>3</xdr:row>
      <xdr:rowOff>133350</xdr:rowOff>
    </xdr:to>
    <xdr:sp macro="" textlink="">
      <xdr:nvSpPr>
        <xdr:cNvPr id="12293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5889D7-1F22-46A5-83FB-0D1227861AF2}"/>
            </a:ext>
          </a:extLst>
        </xdr:cNvPr>
        <xdr:cNvSpPr txBox="1">
          <a:spLocks noChangeArrowheads="1"/>
        </xdr:cNvSpPr>
      </xdr:nvSpPr>
      <xdr:spPr bwMode="auto">
        <a:xfrm>
          <a:off x="8058150" y="1905000"/>
          <a:ext cx="12858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22</xdr:col>
      <xdr:colOff>0</xdr:colOff>
      <xdr:row>4</xdr:row>
      <xdr:rowOff>85725</xdr:rowOff>
    </xdr:from>
    <xdr:to>
      <xdr:col>22</xdr:col>
      <xdr:colOff>0</xdr:colOff>
      <xdr:row>4</xdr:row>
      <xdr:rowOff>85725</xdr:rowOff>
    </xdr:to>
    <xdr:sp macro="" textlink="">
      <xdr:nvSpPr>
        <xdr:cNvPr id="12392" name="Line 6">
          <a:extLst>
            <a:ext uri="{FF2B5EF4-FFF2-40B4-BE49-F238E27FC236}">
              <a16:creationId xmlns:a16="http://schemas.microsoft.com/office/drawing/2014/main" id="{AC88F9C9-617B-47D9-BB11-E67A7972B7AE}"/>
            </a:ext>
          </a:extLst>
        </xdr:cNvPr>
        <xdr:cNvSpPr>
          <a:spLocks noChangeShapeType="1"/>
        </xdr:cNvSpPr>
      </xdr:nvSpPr>
      <xdr:spPr bwMode="auto">
        <a:xfrm>
          <a:off x="25317450" y="2257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4</xdr:row>
      <xdr:rowOff>85725</xdr:rowOff>
    </xdr:from>
    <xdr:to>
      <xdr:col>22</xdr:col>
      <xdr:colOff>0</xdr:colOff>
      <xdr:row>4</xdr:row>
      <xdr:rowOff>85725</xdr:rowOff>
    </xdr:to>
    <xdr:sp macro="" textlink="">
      <xdr:nvSpPr>
        <xdr:cNvPr id="12393" name="Line 7">
          <a:extLst>
            <a:ext uri="{FF2B5EF4-FFF2-40B4-BE49-F238E27FC236}">
              <a16:creationId xmlns:a16="http://schemas.microsoft.com/office/drawing/2014/main" id="{F3372398-C7AB-4F5A-B53C-A1EA274024A1}"/>
            </a:ext>
          </a:extLst>
        </xdr:cNvPr>
        <xdr:cNvSpPr>
          <a:spLocks noChangeShapeType="1"/>
        </xdr:cNvSpPr>
      </xdr:nvSpPr>
      <xdr:spPr bwMode="auto">
        <a:xfrm flipH="1">
          <a:off x="25317450" y="2257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22</xdr:col>
      <xdr:colOff>0</xdr:colOff>
      <xdr:row>4</xdr:row>
      <xdr:rowOff>114300</xdr:rowOff>
    </xdr:from>
    <xdr:to>
      <xdr:col>22</xdr:col>
      <xdr:colOff>0</xdr:colOff>
      <xdr:row>4</xdr:row>
      <xdr:rowOff>114300</xdr:rowOff>
    </xdr:to>
    <xdr:sp macro="" textlink="">
      <xdr:nvSpPr>
        <xdr:cNvPr id="12394" name="Line 8">
          <a:extLst>
            <a:ext uri="{FF2B5EF4-FFF2-40B4-BE49-F238E27FC236}">
              <a16:creationId xmlns:a16="http://schemas.microsoft.com/office/drawing/2014/main" id="{9FE478D2-8D34-4064-90CB-7FDFB15D3649}"/>
            </a:ext>
          </a:extLst>
        </xdr:cNvPr>
        <xdr:cNvSpPr>
          <a:spLocks noChangeShapeType="1"/>
        </xdr:cNvSpPr>
      </xdr:nvSpPr>
      <xdr:spPr bwMode="auto">
        <a:xfrm flipH="1">
          <a:off x="25317450" y="22860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26</xdr:row>
      <xdr:rowOff>180975</xdr:rowOff>
    </xdr:from>
    <xdr:to>
      <xdr:col>6</xdr:col>
      <xdr:colOff>114300</xdr:colOff>
      <xdr:row>28</xdr:row>
      <xdr:rowOff>0</xdr:rowOff>
    </xdr:to>
    <xdr:sp macro="" textlink="">
      <xdr:nvSpPr>
        <xdr:cNvPr id="12297" name="Text Box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35E5F4-A604-44FE-8A9F-90C293B79163}"/>
            </a:ext>
          </a:extLst>
        </xdr:cNvPr>
        <xdr:cNvSpPr txBox="1">
          <a:spLocks noChangeArrowheads="1"/>
        </xdr:cNvSpPr>
      </xdr:nvSpPr>
      <xdr:spPr bwMode="auto">
        <a:xfrm>
          <a:off x="247650" y="5924550"/>
          <a:ext cx="33432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85725</xdr:colOff>
      <xdr:row>5</xdr:row>
      <xdr:rowOff>57150</xdr:rowOff>
    </xdr:from>
    <xdr:to>
      <xdr:col>11</xdr:col>
      <xdr:colOff>171450</xdr:colOff>
      <xdr:row>5</xdr:row>
      <xdr:rowOff>142875</xdr:rowOff>
    </xdr:to>
    <xdr:sp macro="" textlink="">
      <xdr:nvSpPr>
        <xdr:cNvPr id="12396" name="AutoShape 11">
          <a:extLst>
            <a:ext uri="{FF2B5EF4-FFF2-40B4-BE49-F238E27FC236}">
              <a16:creationId xmlns:a16="http://schemas.microsoft.com/office/drawing/2014/main" id="{E863AA16-34B7-448A-AAC6-D41472C96093}"/>
            </a:ext>
          </a:extLst>
        </xdr:cNvPr>
        <xdr:cNvSpPr>
          <a:spLocks noChangeArrowheads="1"/>
        </xdr:cNvSpPr>
      </xdr:nvSpPr>
      <xdr:spPr bwMode="auto">
        <a:xfrm>
          <a:off x="6419850" y="24193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18</xdr:col>
      <xdr:colOff>123825</xdr:colOff>
      <xdr:row>2</xdr:row>
      <xdr:rowOff>247650</xdr:rowOff>
    </xdr:to>
    <xdr:pic>
      <xdr:nvPicPr>
        <xdr:cNvPr id="12397" name="Picture 2">
          <a:extLst>
            <a:ext uri="{FF2B5EF4-FFF2-40B4-BE49-F238E27FC236}">
              <a16:creationId xmlns:a16="http://schemas.microsoft.com/office/drawing/2014/main" id="{6992C18F-4E8A-4F9C-A4EE-859FAAEF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93154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6"/>
  <sheetViews>
    <sheetView tabSelected="1" zoomScaleNormal="82" workbookViewId="0"/>
  </sheetViews>
  <sheetFormatPr defaultColWidth="12.28515625" defaultRowHeight="15" x14ac:dyDescent="0.3"/>
  <cols>
    <col min="1" max="2" width="1.7109375" style="66" customWidth="1"/>
    <col min="3" max="3" width="5.7109375" style="68" customWidth="1"/>
    <col min="4" max="4" width="18.28515625" style="66" customWidth="1"/>
    <col min="5" max="12" width="10.7109375" style="66" customWidth="1"/>
    <col min="13" max="13" width="1.7109375" style="66" customWidth="1"/>
    <col min="14" max="15" width="10.7109375" style="66" customWidth="1"/>
    <col min="16" max="16" width="1.7109375" style="66" customWidth="1"/>
    <col min="17" max="16384" width="12.28515625" style="66"/>
  </cols>
  <sheetData>
    <row r="1" spans="1:55" ht="7.9" customHeight="1" x14ac:dyDescent="0.3">
      <c r="A1" s="18"/>
      <c r="B1" s="18"/>
      <c r="C1" s="2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55" ht="13.9" customHeight="1" x14ac:dyDescent="0.3">
      <c r="A2" s="18"/>
      <c r="B2" s="20"/>
      <c r="C2" s="2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2"/>
      <c r="P2" s="22"/>
    </row>
    <row r="3" spans="1:55" ht="27" customHeight="1" x14ac:dyDescent="0.3">
      <c r="A3" s="18"/>
      <c r="B3" s="20"/>
      <c r="C3" s="25"/>
      <c r="D3" s="21"/>
      <c r="E3" s="21"/>
      <c r="F3" s="21"/>
      <c r="G3" s="21"/>
      <c r="H3" s="21"/>
      <c r="I3" s="21"/>
      <c r="J3" s="21"/>
      <c r="K3" s="21"/>
      <c r="L3" s="20"/>
      <c r="M3" s="20"/>
      <c r="N3" s="20"/>
      <c r="O3" s="22"/>
      <c r="P3" s="22"/>
    </row>
    <row r="4" spans="1:55" ht="27" customHeight="1" x14ac:dyDescent="0.3">
      <c r="A4" s="18"/>
      <c r="B4" s="20"/>
      <c r="C4" s="25"/>
      <c r="D4" s="21"/>
      <c r="E4" s="21"/>
      <c r="F4" s="21"/>
      <c r="G4" s="21"/>
      <c r="H4" s="21"/>
      <c r="I4" s="21"/>
      <c r="J4" s="21"/>
      <c r="K4" s="21"/>
      <c r="L4" s="20"/>
      <c r="M4" s="20"/>
      <c r="N4" s="20"/>
      <c r="O4" s="22"/>
      <c r="P4" s="22"/>
    </row>
    <row r="5" spans="1:55" ht="18.399999999999999" customHeight="1" x14ac:dyDescent="0.3">
      <c r="A5" s="18"/>
      <c r="B5" s="20"/>
      <c r="C5" s="26"/>
      <c r="D5" s="34"/>
      <c r="E5" s="34"/>
      <c r="F5" s="34"/>
      <c r="G5" s="34"/>
      <c r="H5" s="34"/>
      <c r="I5" s="34"/>
      <c r="J5" s="34"/>
      <c r="K5" s="34"/>
      <c r="L5" s="20"/>
      <c r="M5" s="20"/>
      <c r="N5" s="20"/>
      <c r="O5" s="22"/>
      <c r="P5" s="22"/>
    </row>
    <row r="6" spans="1:55" ht="13.9" customHeight="1" x14ac:dyDescent="0.3">
      <c r="A6" s="18"/>
      <c r="B6" s="20"/>
      <c r="C6" s="26"/>
      <c r="D6" s="22"/>
      <c r="E6" s="22"/>
      <c r="F6" s="22"/>
      <c r="G6" s="22"/>
      <c r="H6" s="22"/>
      <c r="I6" s="22"/>
      <c r="J6" s="22"/>
      <c r="K6" s="22"/>
      <c r="L6" s="20"/>
      <c r="M6" s="20"/>
      <c r="N6" s="20"/>
      <c r="O6" s="22"/>
      <c r="P6" s="22"/>
    </row>
    <row r="7" spans="1:55" s="18" customFormat="1" ht="43.15" customHeight="1" x14ac:dyDescent="0.4">
      <c r="B7" s="20"/>
      <c r="C7" s="46" t="s">
        <v>13</v>
      </c>
      <c r="D7" s="27"/>
      <c r="E7" s="27"/>
      <c r="F7" s="27"/>
      <c r="G7" s="27"/>
      <c r="H7" s="27"/>
      <c r="I7" s="27"/>
      <c r="J7" s="27"/>
      <c r="K7" s="27"/>
      <c r="L7" s="20"/>
      <c r="M7" s="20"/>
      <c r="N7" s="20"/>
      <c r="O7" s="20"/>
      <c r="P7" s="20"/>
    </row>
    <row r="8" spans="1:55" s="18" customFormat="1" ht="54" customHeight="1" x14ac:dyDescent="0.3">
      <c r="B8" s="20"/>
      <c r="C8" s="69" t="s">
        <v>14</v>
      </c>
      <c r="D8" s="70"/>
      <c r="E8" s="70"/>
      <c r="F8" s="70"/>
      <c r="G8" s="70"/>
      <c r="H8" s="70"/>
      <c r="I8" s="70"/>
      <c r="J8" s="70"/>
      <c r="K8" s="70"/>
      <c r="L8" s="20"/>
      <c r="M8" s="20"/>
      <c r="N8" s="20"/>
      <c r="O8" s="20"/>
      <c r="P8" s="20"/>
    </row>
    <row r="9" spans="1:55" s="18" customFormat="1" ht="55.15" customHeight="1" x14ac:dyDescent="0.4">
      <c r="B9" s="20"/>
      <c r="C9" s="46" t="s">
        <v>15</v>
      </c>
      <c r="D9" s="28"/>
      <c r="E9" s="28"/>
      <c r="F9" s="28"/>
      <c r="G9" s="28"/>
      <c r="H9" s="28"/>
      <c r="I9" s="28"/>
      <c r="J9" s="28"/>
      <c r="K9" s="28"/>
      <c r="L9" s="20"/>
      <c r="M9" s="20"/>
      <c r="N9" s="20"/>
      <c r="O9" s="20"/>
      <c r="P9" s="20"/>
    </row>
    <row r="10" spans="1:55" s="18" customFormat="1" ht="18.75" x14ac:dyDescent="0.35">
      <c r="B10" s="20"/>
      <c r="C10" s="44" t="s">
        <v>18</v>
      </c>
      <c r="D10" s="28"/>
      <c r="E10" s="28"/>
      <c r="F10" s="28"/>
      <c r="G10" s="28"/>
      <c r="H10" s="28"/>
      <c r="I10" s="28"/>
      <c r="J10" s="28"/>
      <c r="K10" s="28"/>
      <c r="L10" s="20"/>
      <c r="M10" s="20"/>
      <c r="N10" s="20"/>
      <c r="O10" s="20"/>
      <c r="P10" s="20"/>
    </row>
    <row r="11" spans="1:55" s="18" customFormat="1" ht="17.25" x14ac:dyDescent="0.35">
      <c r="B11" s="20"/>
      <c r="C11" s="44" t="s">
        <v>19</v>
      </c>
      <c r="D11" s="28"/>
      <c r="E11" s="28"/>
      <c r="F11" s="28"/>
      <c r="G11" s="28"/>
      <c r="H11" s="28"/>
      <c r="I11" s="28"/>
      <c r="J11" s="28"/>
      <c r="K11" s="28"/>
      <c r="L11" s="20"/>
      <c r="M11" s="20"/>
      <c r="N11" s="20"/>
      <c r="O11" s="20"/>
      <c r="P11" s="20"/>
    </row>
    <row r="12" spans="1:55" s="18" customFormat="1" x14ac:dyDescent="0.3">
      <c r="B12" s="20"/>
      <c r="C12" s="25"/>
      <c r="D12" s="28"/>
      <c r="E12" s="28"/>
      <c r="F12" s="28"/>
      <c r="G12" s="28"/>
      <c r="H12" s="28"/>
      <c r="I12" s="28"/>
      <c r="J12" s="28"/>
      <c r="K12" s="28"/>
      <c r="L12" s="20"/>
      <c r="M12" s="20"/>
      <c r="N12" s="20"/>
      <c r="O12" s="20"/>
      <c r="P12" s="20"/>
    </row>
    <row r="13" spans="1:55" s="18" customFormat="1" ht="46.15" customHeight="1" x14ac:dyDescent="0.3">
      <c r="B13" s="20"/>
      <c r="C13" s="25"/>
      <c r="D13" s="28"/>
      <c r="E13" s="28"/>
      <c r="F13" s="28"/>
      <c r="G13" s="28"/>
      <c r="H13" s="28"/>
      <c r="I13" s="28"/>
      <c r="J13" s="28"/>
      <c r="K13" s="28"/>
      <c r="L13" s="20"/>
      <c r="M13" s="20"/>
      <c r="N13" s="20"/>
      <c r="O13" s="20"/>
      <c r="P13" s="20"/>
    </row>
    <row r="14" spans="1:55" s="6" customFormat="1" x14ac:dyDescent="0.3">
      <c r="A14" s="7"/>
      <c r="B14" s="4"/>
      <c r="C14" s="4"/>
      <c r="D14" s="5" t="s">
        <v>11</v>
      </c>
      <c r="E14" s="74"/>
      <c r="F14" s="75"/>
      <c r="G14" s="76"/>
      <c r="H14" s="4"/>
      <c r="I14" s="4"/>
      <c r="J14" s="4"/>
      <c r="K14" s="4"/>
      <c r="L14" s="4"/>
      <c r="M14" s="4"/>
      <c r="N14" s="4"/>
      <c r="O14" s="4"/>
      <c r="P14" s="4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s="6" customFormat="1" ht="15.2" customHeight="1" x14ac:dyDescent="0.3">
      <c r="A15" s="7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s="12" customFormat="1" ht="45" x14ac:dyDescent="0.2">
      <c r="A16" s="9"/>
      <c r="B16" s="10"/>
      <c r="C16" s="56"/>
      <c r="D16" s="8" t="s">
        <v>0</v>
      </c>
      <c r="E16" s="57" t="s">
        <v>22</v>
      </c>
      <c r="F16" s="57" t="s">
        <v>23</v>
      </c>
      <c r="G16" s="57" t="s">
        <v>24</v>
      </c>
      <c r="H16" s="57" t="s">
        <v>25</v>
      </c>
      <c r="I16" s="23" t="s">
        <v>28</v>
      </c>
      <c r="J16" s="23" t="s">
        <v>12</v>
      </c>
      <c r="K16" s="59" t="s">
        <v>27</v>
      </c>
      <c r="L16" s="23" t="s">
        <v>20</v>
      </c>
      <c r="M16" s="63"/>
      <c r="N16" s="15" t="s">
        <v>1</v>
      </c>
      <c r="O16" s="23" t="s">
        <v>21</v>
      </c>
      <c r="P16" s="11"/>
    </row>
    <row r="17" spans="1:16" s="6" customFormat="1" x14ac:dyDescent="0.3">
      <c r="A17" s="7"/>
      <c r="B17" s="4"/>
      <c r="C17" s="1">
        <v>1</v>
      </c>
      <c r="D17" s="16"/>
      <c r="E17" s="16"/>
      <c r="F17" s="16"/>
      <c r="G17" s="17"/>
      <c r="H17" s="17"/>
      <c r="I17" s="39">
        <v>0.1</v>
      </c>
      <c r="J17" s="16">
        <v>1</v>
      </c>
      <c r="K17" s="37"/>
      <c r="L17" s="62"/>
      <c r="M17" s="3"/>
      <c r="N17" s="38"/>
      <c r="O17" s="14"/>
      <c r="P17" s="4"/>
    </row>
    <row r="18" spans="1:16" s="6" customFormat="1" x14ac:dyDescent="0.3">
      <c r="A18" s="7"/>
      <c r="B18" s="4"/>
      <c r="C18" s="1">
        <v>2</v>
      </c>
      <c r="D18" s="16"/>
      <c r="E18" s="16"/>
      <c r="F18" s="16"/>
      <c r="G18" s="17"/>
      <c r="H18" s="17"/>
      <c r="I18" s="39">
        <v>0.1</v>
      </c>
      <c r="J18" s="16">
        <v>1</v>
      </c>
      <c r="K18" s="37"/>
      <c r="L18" s="62"/>
      <c r="M18" s="3"/>
      <c r="N18" s="38"/>
      <c r="O18" s="14" t="str">
        <f>IF(ISERROR(Analyte_g_100g),"",Analyte_g_100g)</f>
        <v/>
      </c>
      <c r="P18" s="4"/>
    </row>
    <row r="19" spans="1:16" s="18" customFormat="1" x14ac:dyDescent="0.3">
      <c r="B19" s="20"/>
      <c r="C19" s="25"/>
      <c r="D19" s="29"/>
      <c r="E19" s="29"/>
      <c r="F19" s="29"/>
      <c r="G19" s="29"/>
      <c r="H19" s="29"/>
      <c r="I19" s="29"/>
      <c r="J19" s="29"/>
      <c r="K19" s="29"/>
      <c r="L19" s="20"/>
      <c r="M19" s="20"/>
      <c r="N19" s="20"/>
      <c r="O19" s="20"/>
      <c r="P19" s="20"/>
    </row>
    <row r="20" spans="1:16" s="18" customFormat="1" x14ac:dyDescent="0.3">
      <c r="B20" s="20"/>
      <c r="C20" s="25"/>
      <c r="D20" s="29"/>
      <c r="E20" s="29"/>
      <c r="F20" s="29"/>
      <c r="G20" s="29"/>
      <c r="H20" s="29"/>
      <c r="I20" s="29"/>
      <c r="J20" s="29"/>
      <c r="K20" s="29"/>
      <c r="L20" s="20"/>
      <c r="M20" s="20"/>
      <c r="N20" s="20"/>
      <c r="O20" s="20"/>
      <c r="P20" s="20"/>
    </row>
    <row r="21" spans="1:16" s="18" customFormat="1" x14ac:dyDescent="0.3">
      <c r="B21" s="20"/>
      <c r="C21" s="25"/>
      <c r="D21" s="29"/>
      <c r="E21" s="29"/>
      <c r="F21" s="29"/>
      <c r="G21" s="29"/>
      <c r="H21" s="29"/>
      <c r="I21" s="29"/>
      <c r="J21" s="29"/>
      <c r="K21" s="29"/>
      <c r="L21" s="20"/>
      <c r="M21" s="20"/>
      <c r="N21" s="20"/>
      <c r="O21" s="20"/>
      <c r="P21" s="20"/>
    </row>
    <row r="22" spans="1:16" s="18" customFormat="1" x14ac:dyDescent="0.3">
      <c r="B22" s="20"/>
      <c r="C22" s="25"/>
      <c r="D22" s="29"/>
      <c r="E22" s="29"/>
      <c r="F22" s="29"/>
      <c r="G22" s="29"/>
      <c r="H22" s="29"/>
      <c r="I22" s="29"/>
      <c r="J22" s="29"/>
      <c r="K22" s="29"/>
      <c r="L22" s="20"/>
      <c r="M22" s="20"/>
      <c r="N22" s="20"/>
      <c r="O22" s="20"/>
      <c r="P22" s="20"/>
    </row>
    <row r="23" spans="1:16" s="18" customFormat="1" x14ac:dyDescent="0.3">
      <c r="B23" s="20"/>
      <c r="C23" s="25"/>
      <c r="D23" s="29"/>
      <c r="E23" s="29"/>
      <c r="F23" s="29"/>
      <c r="G23" s="29"/>
      <c r="H23" s="29"/>
      <c r="I23" s="29"/>
      <c r="J23" s="29"/>
      <c r="K23" s="29"/>
      <c r="L23" s="20"/>
      <c r="M23" s="20"/>
      <c r="N23" s="20"/>
      <c r="O23" s="20"/>
      <c r="P23" s="20"/>
    </row>
    <row r="24" spans="1:16" s="18" customFormat="1" x14ac:dyDescent="0.3">
      <c r="B24" s="20"/>
      <c r="C24" s="25"/>
      <c r="D24" s="29"/>
      <c r="E24" s="29"/>
      <c r="F24" s="29"/>
      <c r="G24" s="29"/>
      <c r="H24" s="29"/>
      <c r="I24" s="29"/>
      <c r="J24" s="29"/>
      <c r="K24" s="29"/>
      <c r="L24" s="20"/>
      <c r="M24" s="20"/>
      <c r="N24" s="20"/>
      <c r="O24" s="20"/>
      <c r="P24" s="20"/>
    </row>
    <row r="25" spans="1:16" s="18" customFormat="1" ht="16.899999999999999" customHeight="1" x14ac:dyDescent="0.4">
      <c r="B25" s="20"/>
      <c r="C25" s="47" t="s">
        <v>5</v>
      </c>
      <c r="D25" s="40"/>
      <c r="E25" s="40"/>
      <c r="F25" s="40"/>
      <c r="G25" s="40"/>
      <c r="H25" s="40"/>
      <c r="I25" s="40"/>
      <c r="J25" s="40"/>
      <c r="K25" s="40"/>
      <c r="L25" s="20"/>
      <c r="M25" s="20"/>
      <c r="N25" s="20"/>
      <c r="O25" s="20"/>
      <c r="P25" s="20"/>
    </row>
    <row r="26" spans="1:16" s="30" customFormat="1" ht="25.15" customHeight="1" x14ac:dyDescent="0.35">
      <c r="B26" s="32"/>
      <c r="C26" s="48" t="s">
        <v>6</v>
      </c>
      <c r="D26" s="41"/>
      <c r="E26" s="41"/>
      <c r="F26" s="41"/>
      <c r="G26" s="41"/>
      <c r="H26" s="31"/>
      <c r="I26" s="41"/>
      <c r="J26" s="41"/>
      <c r="K26" s="41"/>
      <c r="L26" s="32"/>
      <c r="M26" s="32"/>
      <c r="N26" s="64"/>
      <c r="O26" s="64"/>
      <c r="P26" s="64"/>
    </row>
    <row r="27" spans="1:16" s="67" customFormat="1" ht="22.15" customHeight="1" x14ac:dyDescent="0.35">
      <c r="A27" s="30"/>
      <c r="B27" s="32"/>
      <c r="C27" s="71" t="s">
        <v>7</v>
      </c>
      <c r="D27" s="72"/>
      <c r="E27" s="73"/>
      <c r="F27" s="73"/>
      <c r="G27" s="49"/>
      <c r="H27" s="41"/>
      <c r="I27" s="49"/>
      <c r="J27" s="49"/>
      <c r="K27" s="49"/>
      <c r="L27" s="33"/>
      <c r="M27" s="33"/>
      <c r="N27" s="64"/>
      <c r="O27" s="65"/>
      <c r="P27" s="65"/>
    </row>
    <row r="28" spans="1:16" s="67" customFormat="1" ht="36" customHeight="1" x14ac:dyDescent="0.3">
      <c r="A28" s="30"/>
      <c r="B28" s="32"/>
      <c r="C28" s="72"/>
      <c r="D28" s="72"/>
      <c r="E28" s="73"/>
      <c r="F28" s="73"/>
      <c r="G28" s="49"/>
      <c r="H28" s="50" t="s">
        <v>8</v>
      </c>
      <c r="I28" s="49"/>
      <c r="J28" s="49"/>
      <c r="K28" s="49"/>
      <c r="L28" s="33"/>
      <c r="M28" s="33"/>
      <c r="N28" s="64"/>
      <c r="O28" s="65"/>
      <c r="P28" s="65"/>
    </row>
    <row r="29" spans="1:16" s="67" customFormat="1" ht="31.15" customHeight="1" x14ac:dyDescent="0.35">
      <c r="A29" s="30"/>
      <c r="B29" s="32"/>
      <c r="C29" s="42" t="s">
        <v>2</v>
      </c>
      <c r="D29" s="42"/>
      <c r="E29" s="42"/>
      <c r="F29" s="42"/>
      <c r="G29" s="42"/>
      <c r="H29" s="51"/>
      <c r="I29" s="42"/>
      <c r="J29" s="42"/>
      <c r="K29" s="42"/>
      <c r="L29" s="33"/>
      <c r="M29" s="33"/>
      <c r="N29" s="64"/>
      <c r="O29" s="65"/>
      <c r="P29" s="65"/>
    </row>
    <row r="30" spans="1:16" s="67" customFormat="1" ht="16.899999999999999" customHeight="1" x14ac:dyDescent="0.35">
      <c r="A30" s="30"/>
      <c r="B30" s="32"/>
      <c r="C30" s="43" t="s">
        <v>9</v>
      </c>
      <c r="D30" s="42"/>
      <c r="E30" s="42"/>
      <c r="F30" s="42"/>
      <c r="G30" s="42"/>
      <c r="H30" s="50" t="s">
        <v>29</v>
      </c>
      <c r="I30" s="42"/>
      <c r="J30" s="42"/>
      <c r="K30" s="42"/>
      <c r="L30" s="33"/>
      <c r="M30" s="33"/>
      <c r="N30" s="64"/>
      <c r="O30" s="65"/>
      <c r="P30" s="65"/>
    </row>
    <row r="31" spans="1:16" s="67" customFormat="1" ht="16.899999999999999" customHeight="1" x14ac:dyDescent="0.35">
      <c r="A31" s="30"/>
      <c r="B31" s="32"/>
      <c r="C31" s="52" t="s">
        <v>10</v>
      </c>
      <c r="D31" s="42"/>
      <c r="E31" s="42"/>
      <c r="F31" s="42"/>
      <c r="G31" s="42"/>
      <c r="H31" s="50" t="s">
        <v>30</v>
      </c>
      <c r="I31" s="42"/>
      <c r="J31" s="42"/>
      <c r="K31" s="42"/>
      <c r="L31" s="33"/>
      <c r="M31" s="33"/>
      <c r="N31" s="64"/>
      <c r="O31" s="65"/>
      <c r="P31" s="65"/>
    </row>
    <row r="32" spans="1:16" ht="16.899999999999999" customHeight="1" x14ac:dyDescent="0.35">
      <c r="A32" s="30"/>
      <c r="B32" s="32"/>
      <c r="C32" s="52" t="s">
        <v>3</v>
      </c>
      <c r="D32" s="44"/>
      <c r="E32" s="44"/>
      <c r="F32" s="44"/>
      <c r="G32" s="44"/>
      <c r="H32" s="50" t="s">
        <v>4</v>
      </c>
      <c r="I32" s="44"/>
      <c r="J32" s="44"/>
      <c r="K32" s="44"/>
      <c r="L32" s="33"/>
      <c r="M32" s="33"/>
      <c r="N32" s="64"/>
      <c r="O32" s="22"/>
      <c r="P32" s="22"/>
    </row>
    <row r="33" spans="1:16" ht="16.899999999999999" customHeight="1" x14ac:dyDescent="0.35">
      <c r="A33" s="30"/>
      <c r="B33" s="32"/>
      <c r="C33" s="52"/>
      <c r="D33" s="44"/>
      <c r="E33" s="44"/>
      <c r="F33" s="44"/>
      <c r="G33" s="44"/>
      <c r="H33" s="19"/>
      <c r="I33" s="44"/>
      <c r="J33" s="44"/>
      <c r="K33" s="44"/>
      <c r="L33" s="33"/>
      <c r="M33" s="33"/>
      <c r="N33"/>
      <c r="O33" s="22"/>
      <c r="P33" s="22"/>
    </row>
    <row r="34" spans="1:16" ht="16.899999999999999" customHeight="1" x14ac:dyDescent="0.35">
      <c r="A34" s="30"/>
      <c r="B34" s="32"/>
      <c r="C34" s="52"/>
      <c r="D34" s="44"/>
      <c r="E34" s="44"/>
      <c r="F34" s="44"/>
      <c r="G34" s="44"/>
      <c r="H34" s="44"/>
      <c r="I34" s="44"/>
      <c r="J34" s="44"/>
      <c r="K34" s="44"/>
      <c r="L34" s="22"/>
      <c r="M34" s="33"/>
      <c r="N34" s="52" t="s">
        <v>31</v>
      </c>
      <c r="O34" s="22"/>
      <c r="P34" s="22"/>
    </row>
    <row r="35" spans="1:16" s="30" customFormat="1" ht="9.4" customHeight="1" x14ac:dyDescent="0.35">
      <c r="B35" s="32"/>
      <c r="C35" s="45"/>
      <c r="D35" s="45"/>
      <c r="E35" s="45"/>
      <c r="F35" s="45"/>
      <c r="G35" s="45"/>
      <c r="H35" s="45"/>
      <c r="I35" s="45"/>
      <c r="J35" s="45"/>
      <c r="K35" s="45"/>
      <c r="L35" s="32"/>
      <c r="M35" s="32"/>
      <c r="N35" s="64"/>
      <c r="O35" s="64"/>
      <c r="P35" s="64"/>
    </row>
    <row r="36" spans="1:16" s="30" customFormat="1" ht="400.15" customHeight="1" x14ac:dyDescent="0.3"/>
  </sheetData>
  <sheetProtection password="8E71" sheet="1" objects="1" scenarios="1"/>
  <mergeCells count="3">
    <mergeCell ref="C8:K8"/>
    <mergeCell ref="C27:F28"/>
    <mergeCell ref="E14:G14"/>
  </mergeCells>
  <phoneticPr fontId="0" type="noConversion"/>
  <dataValidations count="3">
    <dataValidation allowBlank="1" sqref="C29 L35:L65536 C31:C34 H29 D29:G34 I29:K34 H34 C36:K65536 L1:IV13 C19:C25 D1:K7 D9:K13 A1:C13 A19:B65536 I19:K26 D19:G26 H19:H25 L19:L33 M19:M65536 O19:IV65536 N19:N32 N34:N65536"/>
    <dataValidation allowBlank="1" showInputMessage="1" sqref="P14:IV18 O17:O18 L14:O15 K14:K18 L17:L18 F15:H18 J15:J18 I15:I16 A14:E18"/>
    <dataValidation type="decimal" allowBlank="1" showErrorMessage="1" error="Enter numeric values only" sqref="N17:N18 I17:I18">
      <formula1>0</formula1>
      <formula2>10000</formula2>
    </dataValidation>
  </dataValidations>
  <hyperlinks>
    <hyperlink ref="H32" r:id="rId1" display="mailto:info@megazyme.com"/>
    <hyperlink ref="H28" r:id="rId2" display="http://www.megazyme.com/"/>
    <hyperlink ref="H31" r:id="rId3"/>
    <hyperlink ref="H30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1" manualBreakCount="1">
    <brk id="34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30"/>
  <sheetViews>
    <sheetView zoomScaleNormal="82" workbookViewId="0">
      <selection activeCell="T5" sqref="T5"/>
    </sheetView>
  </sheetViews>
  <sheetFormatPr defaultColWidth="12.28515625" defaultRowHeight="15" x14ac:dyDescent="0.3"/>
  <cols>
    <col min="1" max="2" width="1.7109375" style="6" customWidth="1"/>
    <col min="3" max="3" width="4.42578125" style="6" customWidth="1"/>
    <col min="4" max="4" width="22.85546875" style="6" customWidth="1"/>
    <col min="5" max="10" width="10.7109375" style="6" customWidth="1"/>
    <col min="11" max="11" width="10.7109375" style="6" hidden="1" customWidth="1"/>
    <col min="12" max="12" width="10.7109375" style="6" customWidth="1"/>
    <col min="13" max="13" width="10.7109375" style="6" hidden="1" customWidth="1"/>
    <col min="14" max="14" width="10.7109375" style="6" customWidth="1"/>
    <col min="15" max="15" width="1.7109375" style="6" customWidth="1"/>
    <col min="16" max="16" width="10.7109375" style="6" customWidth="1"/>
    <col min="17" max="17" width="10.7109375" style="6" hidden="1" customWidth="1"/>
    <col min="18" max="18" width="10.7109375" style="6" customWidth="1"/>
    <col min="19" max="19" width="1.85546875" style="6" customWidth="1"/>
    <col min="20" max="58" width="79.42578125" style="6" customWidth="1"/>
    <col min="59" max="16384" width="12.28515625" style="6"/>
  </cols>
  <sheetData>
    <row r="1" spans="1:58" ht="7.7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 ht="99.95" customHeight="1" x14ac:dyDescent="0.3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</row>
    <row r="3" spans="1:58" ht="48.75" customHeight="1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</row>
    <row r="4" spans="1:58" x14ac:dyDescent="0.3">
      <c r="A4" s="7"/>
      <c r="B4" s="4"/>
      <c r="C4" s="4"/>
      <c r="D4" s="5" t="s">
        <v>11</v>
      </c>
      <c r="E4" s="74"/>
      <c r="F4" s="75"/>
      <c r="G4" s="76"/>
      <c r="H4" s="4"/>
      <c r="I4" s="4"/>
      <c r="J4" s="4"/>
      <c r="K4" s="4"/>
      <c r="L4" s="4"/>
      <c r="M4" s="60"/>
      <c r="N4" s="4"/>
      <c r="O4" s="4"/>
      <c r="P4" s="4"/>
      <c r="Q4" s="4"/>
      <c r="R4" s="4"/>
      <c r="S4" s="4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ht="15.2" customHeight="1" x14ac:dyDescent="0.3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4"/>
      <c r="N5" s="4"/>
      <c r="O5" s="4"/>
      <c r="P5" s="4"/>
      <c r="Q5" s="4"/>
      <c r="R5" s="4"/>
      <c r="S5" s="4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</row>
    <row r="6" spans="1:58" s="12" customFormat="1" ht="48.75" x14ac:dyDescent="0.2">
      <c r="A6" s="9"/>
      <c r="B6" s="10"/>
      <c r="C6" s="56"/>
      <c r="D6" s="8" t="s">
        <v>0</v>
      </c>
      <c r="E6" s="57" t="s">
        <v>22</v>
      </c>
      <c r="F6" s="57" t="s">
        <v>23</v>
      </c>
      <c r="G6" s="57" t="s">
        <v>24</v>
      </c>
      <c r="H6" s="57" t="s">
        <v>25</v>
      </c>
      <c r="I6" s="23" t="s">
        <v>28</v>
      </c>
      <c r="J6" s="23" t="s">
        <v>12</v>
      </c>
      <c r="K6" s="58" t="s">
        <v>26</v>
      </c>
      <c r="L6" s="59" t="s">
        <v>27</v>
      </c>
      <c r="M6" s="53" t="s">
        <v>16</v>
      </c>
      <c r="N6" s="23" t="s">
        <v>20</v>
      </c>
      <c r="O6" s="13"/>
      <c r="P6" s="15" t="s">
        <v>1</v>
      </c>
      <c r="Q6" s="53" t="s">
        <v>17</v>
      </c>
      <c r="R6" s="23" t="s">
        <v>21</v>
      </c>
      <c r="S6" s="11"/>
    </row>
    <row r="7" spans="1:58" x14ac:dyDescent="0.3">
      <c r="A7" s="7"/>
      <c r="B7" s="4"/>
      <c r="C7" s="1">
        <v>1</v>
      </c>
      <c r="D7" s="16"/>
      <c r="E7" s="16"/>
      <c r="F7" s="16"/>
      <c r="G7" s="17"/>
      <c r="H7" s="17"/>
      <c r="I7" s="39">
        <v>0.1</v>
      </c>
      <c r="J7" s="16">
        <v>1</v>
      </c>
      <c r="K7" s="54" t="str">
        <f>IF(OR(ISBLANK(Blank_A1),ISBLANK(Blank_A2),ISBLANK(Sample_A1),ISBLANK(Sample_A2)),"",(Sample_A2-Sample_A1)-(Blank_A2-Blank_A1))</f>
        <v/>
      </c>
      <c r="L7" s="37" t="str">
        <f t="shared" ref="L7:L26" si="0">Absorbance</f>
        <v/>
      </c>
      <c r="M7" s="55" t="e">
        <f t="shared" ref="M7:M26" si="1">0.02626*AbsobanceB*Dilution*(1/Sample_volume)</f>
        <v>#VALUE!</v>
      </c>
      <c r="N7" s="62" t="str">
        <f t="shared" ref="N7:N26" si="2">IF(OR(ISERROR(Concentration__ganalyte_Lsample)),"",Concentration__ganalyte_Lsample)</f>
        <v/>
      </c>
      <c r="O7" s="2"/>
      <c r="P7" s="38"/>
      <c r="Q7" s="55" t="str">
        <f t="shared" ref="Q7:Q26" si="3">IF(OR(ISERROR(Concentration__ganalyte_Lsample),ISBLANK(Sample__g_L)),"",(Concentration__ganalyte_Lsample*100/Sample__g_L))</f>
        <v/>
      </c>
      <c r="R7" s="14" t="str">
        <f>Analyte_g_100g</f>
        <v/>
      </c>
      <c r="S7" s="4"/>
    </row>
    <row r="8" spans="1:58" x14ac:dyDescent="0.3">
      <c r="A8" s="7"/>
      <c r="B8" s="4"/>
      <c r="C8" s="1">
        <v>2</v>
      </c>
      <c r="D8" s="16"/>
      <c r="E8" s="16"/>
      <c r="F8" s="16"/>
      <c r="G8" s="17"/>
      <c r="H8" s="17"/>
      <c r="I8" s="39">
        <v>0.1</v>
      </c>
      <c r="J8" s="16">
        <v>1</v>
      </c>
      <c r="K8" s="54" t="str">
        <f t="shared" ref="K8:K26" si="4">IF(OR(ISBLANK(Blank_A1),ISBLANK(Blank_A2),ISBLANK(Sample_A1),ISBLANK(Sample_A2)),"",(Sample_A2-Sample_A1)-(Blank_A2-Blank_A1))</f>
        <v/>
      </c>
      <c r="L8" s="37" t="str">
        <f t="shared" si="0"/>
        <v/>
      </c>
      <c r="M8" s="55" t="e">
        <f t="shared" si="1"/>
        <v>#VALUE!</v>
      </c>
      <c r="N8" s="62" t="str">
        <f t="shared" si="2"/>
        <v/>
      </c>
      <c r="O8" s="2"/>
      <c r="P8" s="38"/>
      <c r="Q8" s="55" t="str">
        <f t="shared" si="3"/>
        <v/>
      </c>
      <c r="R8" s="14" t="str">
        <f t="shared" ref="R8:R26" si="5">IF(ISERROR(Analyte_g_100g),"",Analyte_g_100g)</f>
        <v/>
      </c>
      <c r="S8" s="4"/>
    </row>
    <row r="9" spans="1:58" x14ac:dyDescent="0.3">
      <c r="A9" s="7"/>
      <c r="B9" s="4"/>
      <c r="C9" s="1">
        <v>3</v>
      </c>
      <c r="D9" s="16"/>
      <c r="E9" s="16"/>
      <c r="F9" s="16"/>
      <c r="G9" s="17"/>
      <c r="H9" s="17"/>
      <c r="I9" s="39">
        <v>0.1</v>
      </c>
      <c r="J9" s="16">
        <v>1</v>
      </c>
      <c r="K9" s="54" t="str">
        <f t="shared" si="4"/>
        <v/>
      </c>
      <c r="L9" s="37" t="str">
        <f t="shared" si="0"/>
        <v/>
      </c>
      <c r="M9" s="55" t="e">
        <f t="shared" si="1"/>
        <v>#VALUE!</v>
      </c>
      <c r="N9" s="62" t="str">
        <f t="shared" si="2"/>
        <v/>
      </c>
      <c r="O9" s="2"/>
      <c r="P9" s="38"/>
      <c r="Q9" s="55" t="str">
        <f t="shared" si="3"/>
        <v/>
      </c>
      <c r="R9" s="14" t="str">
        <f t="shared" si="5"/>
        <v/>
      </c>
      <c r="S9" s="4"/>
    </row>
    <row r="10" spans="1:58" x14ac:dyDescent="0.3">
      <c r="A10" s="7"/>
      <c r="B10" s="4"/>
      <c r="C10" s="1">
        <v>4</v>
      </c>
      <c r="D10" s="16"/>
      <c r="E10" s="16"/>
      <c r="F10" s="16"/>
      <c r="G10" s="17"/>
      <c r="H10" s="17"/>
      <c r="I10" s="39">
        <v>0.1</v>
      </c>
      <c r="J10" s="16">
        <v>1</v>
      </c>
      <c r="K10" s="54" t="str">
        <f t="shared" si="4"/>
        <v/>
      </c>
      <c r="L10" s="37" t="str">
        <f t="shared" si="0"/>
        <v/>
      </c>
      <c r="M10" s="55" t="e">
        <f t="shared" si="1"/>
        <v>#VALUE!</v>
      </c>
      <c r="N10" s="62" t="str">
        <f t="shared" si="2"/>
        <v/>
      </c>
      <c r="O10" s="2"/>
      <c r="P10" s="38"/>
      <c r="Q10" s="55" t="str">
        <f t="shared" si="3"/>
        <v/>
      </c>
      <c r="R10" s="14" t="str">
        <f t="shared" si="5"/>
        <v/>
      </c>
      <c r="S10" s="4"/>
    </row>
    <row r="11" spans="1:58" x14ac:dyDescent="0.3">
      <c r="A11" s="7"/>
      <c r="B11" s="4"/>
      <c r="C11" s="1">
        <v>5</v>
      </c>
      <c r="D11" s="16"/>
      <c r="E11" s="16"/>
      <c r="F11" s="16"/>
      <c r="G11" s="17"/>
      <c r="H11" s="17"/>
      <c r="I11" s="39">
        <v>0.1</v>
      </c>
      <c r="J11" s="16">
        <v>1</v>
      </c>
      <c r="K11" s="54" t="str">
        <f t="shared" si="4"/>
        <v/>
      </c>
      <c r="L11" s="37" t="str">
        <f t="shared" si="0"/>
        <v/>
      </c>
      <c r="M11" s="55" t="e">
        <f t="shared" si="1"/>
        <v>#VALUE!</v>
      </c>
      <c r="N11" s="62" t="str">
        <f t="shared" si="2"/>
        <v/>
      </c>
      <c r="O11" s="2"/>
      <c r="P11" s="38"/>
      <c r="Q11" s="55" t="str">
        <f t="shared" si="3"/>
        <v/>
      </c>
      <c r="R11" s="14" t="str">
        <f t="shared" si="5"/>
        <v/>
      </c>
      <c r="S11" s="4"/>
    </row>
    <row r="12" spans="1:58" x14ac:dyDescent="0.3">
      <c r="A12" s="7"/>
      <c r="B12" s="4"/>
      <c r="C12" s="1">
        <v>6</v>
      </c>
      <c r="D12" s="16"/>
      <c r="E12" s="16"/>
      <c r="F12" s="16"/>
      <c r="G12" s="17"/>
      <c r="H12" s="17"/>
      <c r="I12" s="39">
        <v>0.1</v>
      </c>
      <c r="J12" s="16">
        <v>1</v>
      </c>
      <c r="K12" s="54" t="str">
        <f t="shared" si="4"/>
        <v/>
      </c>
      <c r="L12" s="37" t="str">
        <f t="shared" si="0"/>
        <v/>
      </c>
      <c r="M12" s="55" t="e">
        <f t="shared" si="1"/>
        <v>#VALUE!</v>
      </c>
      <c r="N12" s="62" t="str">
        <f t="shared" si="2"/>
        <v/>
      </c>
      <c r="O12" s="2"/>
      <c r="P12" s="38"/>
      <c r="Q12" s="55" t="str">
        <f t="shared" si="3"/>
        <v/>
      </c>
      <c r="R12" s="14" t="str">
        <f t="shared" si="5"/>
        <v/>
      </c>
      <c r="S12" s="4"/>
    </row>
    <row r="13" spans="1:58" x14ac:dyDescent="0.3">
      <c r="A13" s="7"/>
      <c r="B13" s="4"/>
      <c r="C13" s="1">
        <v>7</v>
      </c>
      <c r="D13" s="16"/>
      <c r="E13" s="16"/>
      <c r="F13" s="16"/>
      <c r="G13" s="17"/>
      <c r="H13" s="17"/>
      <c r="I13" s="39">
        <v>0.1</v>
      </c>
      <c r="J13" s="16">
        <v>1</v>
      </c>
      <c r="K13" s="54" t="str">
        <f t="shared" si="4"/>
        <v/>
      </c>
      <c r="L13" s="37" t="str">
        <f t="shared" si="0"/>
        <v/>
      </c>
      <c r="M13" s="55" t="e">
        <f t="shared" si="1"/>
        <v>#VALUE!</v>
      </c>
      <c r="N13" s="62" t="str">
        <f t="shared" si="2"/>
        <v/>
      </c>
      <c r="O13" s="2"/>
      <c r="P13" s="38"/>
      <c r="Q13" s="55" t="str">
        <f t="shared" si="3"/>
        <v/>
      </c>
      <c r="R13" s="14" t="str">
        <f t="shared" si="5"/>
        <v/>
      </c>
      <c r="S13" s="4"/>
    </row>
    <row r="14" spans="1:58" x14ac:dyDescent="0.3">
      <c r="A14" s="7"/>
      <c r="B14" s="4"/>
      <c r="C14" s="1">
        <v>8</v>
      </c>
      <c r="D14" s="16"/>
      <c r="E14" s="16"/>
      <c r="F14" s="16"/>
      <c r="G14" s="17"/>
      <c r="H14" s="17"/>
      <c r="I14" s="39">
        <v>0.1</v>
      </c>
      <c r="J14" s="16">
        <v>1</v>
      </c>
      <c r="K14" s="54" t="str">
        <f t="shared" si="4"/>
        <v/>
      </c>
      <c r="L14" s="37" t="str">
        <f t="shared" si="0"/>
        <v/>
      </c>
      <c r="M14" s="55" t="e">
        <f t="shared" si="1"/>
        <v>#VALUE!</v>
      </c>
      <c r="N14" s="62" t="str">
        <f t="shared" si="2"/>
        <v/>
      </c>
      <c r="O14" s="2"/>
      <c r="P14" s="38"/>
      <c r="Q14" s="55" t="str">
        <f t="shared" si="3"/>
        <v/>
      </c>
      <c r="R14" s="14" t="str">
        <f t="shared" si="5"/>
        <v/>
      </c>
      <c r="S14" s="4"/>
    </row>
    <row r="15" spans="1:58" x14ac:dyDescent="0.3">
      <c r="A15" s="7"/>
      <c r="B15" s="4"/>
      <c r="C15" s="1">
        <v>9</v>
      </c>
      <c r="D15" s="16"/>
      <c r="E15" s="16"/>
      <c r="F15" s="16"/>
      <c r="G15" s="17"/>
      <c r="H15" s="17"/>
      <c r="I15" s="39">
        <v>0.1</v>
      </c>
      <c r="J15" s="16">
        <v>1</v>
      </c>
      <c r="K15" s="54" t="str">
        <f t="shared" si="4"/>
        <v/>
      </c>
      <c r="L15" s="37" t="str">
        <f t="shared" si="0"/>
        <v/>
      </c>
      <c r="M15" s="55" t="e">
        <f t="shared" si="1"/>
        <v>#VALUE!</v>
      </c>
      <c r="N15" s="62" t="str">
        <f t="shared" si="2"/>
        <v/>
      </c>
      <c r="O15" s="2"/>
      <c r="P15" s="38"/>
      <c r="Q15" s="55" t="str">
        <f t="shared" si="3"/>
        <v/>
      </c>
      <c r="R15" s="14" t="str">
        <f t="shared" si="5"/>
        <v/>
      </c>
      <c r="S15" s="4"/>
    </row>
    <row r="16" spans="1:58" x14ac:dyDescent="0.3">
      <c r="A16" s="7"/>
      <c r="B16" s="4"/>
      <c r="C16" s="1">
        <v>10</v>
      </c>
      <c r="D16" s="16"/>
      <c r="E16" s="16"/>
      <c r="F16" s="16"/>
      <c r="G16" s="17"/>
      <c r="H16" s="17"/>
      <c r="I16" s="39">
        <v>0.1</v>
      </c>
      <c r="J16" s="16">
        <v>1</v>
      </c>
      <c r="K16" s="54" t="str">
        <f t="shared" si="4"/>
        <v/>
      </c>
      <c r="L16" s="37" t="str">
        <f t="shared" si="0"/>
        <v/>
      </c>
      <c r="M16" s="55" t="e">
        <f t="shared" si="1"/>
        <v>#VALUE!</v>
      </c>
      <c r="N16" s="62" t="str">
        <f t="shared" si="2"/>
        <v/>
      </c>
      <c r="O16" s="2"/>
      <c r="P16" s="38"/>
      <c r="Q16" s="55" t="str">
        <f t="shared" si="3"/>
        <v/>
      </c>
      <c r="R16" s="14" t="str">
        <f t="shared" si="5"/>
        <v/>
      </c>
      <c r="S16" s="4"/>
    </row>
    <row r="17" spans="1:58" x14ac:dyDescent="0.3">
      <c r="A17" s="7"/>
      <c r="B17" s="4"/>
      <c r="C17" s="1">
        <v>11</v>
      </c>
      <c r="D17" s="16"/>
      <c r="E17" s="16"/>
      <c r="F17" s="16"/>
      <c r="G17" s="17"/>
      <c r="H17" s="17"/>
      <c r="I17" s="39">
        <v>0.1</v>
      </c>
      <c r="J17" s="16">
        <v>1</v>
      </c>
      <c r="K17" s="54" t="str">
        <f t="shared" si="4"/>
        <v/>
      </c>
      <c r="L17" s="37" t="str">
        <f t="shared" si="0"/>
        <v/>
      </c>
      <c r="M17" s="55" t="e">
        <f t="shared" si="1"/>
        <v>#VALUE!</v>
      </c>
      <c r="N17" s="62" t="str">
        <f t="shared" si="2"/>
        <v/>
      </c>
      <c r="O17" s="2"/>
      <c r="P17" s="38"/>
      <c r="Q17" s="55" t="str">
        <f t="shared" si="3"/>
        <v/>
      </c>
      <c r="R17" s="14" t="str">
        <f t="shared" si="5"/>
        <v/>
      </c>
      <c r="S17" s="4"/>
    </row>
    <row r="18" spans="1:58" x14ac:dyDescent="0.3">
      <c r="A18" s="7"/>
      <c r="B18" s="4"/>
      <c r="C18" s="1">
        <v>12</v>
      </c>
      <c r="D18" s="16"/>
      <c r="E18" s="16"/>
      <c r="F18" s="16"/>
      <c r="G18" s="17"/>
      <c r="H18" s="17"/>
      <c r="I18" s="39">
        <v>0.1</v>
      </c>
      <c r="J18" s="16">
        <v>1</v>
      </c>
      <c r="K18" s="54" t="str">
        <f t="shared" si="4"/>
        <v/>
      </c>
      <c r="L18" s="37" t="str">
        <f t="shared" si="0"/>
        <v/>
      </c>
      <c r="M18" s="55" t="e">
        <f t="shared" si="1"/>
        <v>#VALUE!</v>
      </c>
      <c r="N18" s="62" t="str">
        <f t="shared" si="2"/>
        <v/>
      </c>
      <c r="O18" s="2"/>
      <c r="P18" s="38"/>
      <c r="Q18" s="55" t="str">
        <f t="shared" si="3"/>
        <v/>
      </c>
      <c r="R18" s="14" t="str">
        <f t="shared" si="5"/>
        <v/>
      </c>
      <c r="S18" s="4"/>
    </row>
    <row r="19" spans="1:58" x14ac:dyDescent="0.3">
      <c r="A19" s="7"/>
      <c r="B19" s="4"/>
      <c r="C19" s="1">
        <v>13</v>
      </c>
      <c r="D19" s="16"/>
      <c r="E19" s="16"/>
      <c r="F19" s="16"/>
      <c r="G19" s="17"/>
      <c r="H19" s="17"/>
      <c r="I19" s="39">
        <v>0.1</v>
      </c>
      <c r="J19" s="16">
        <v>1</v>
      </c>
      <c r="K19" s="54" t="str">
        <f t="shared" si="4"/>
        <v/>
      </c>
      <c r="L19" s="37" t="str">
        <f t="shared" si="0"/>
        <v/>
      </c>
      <c r="M19" s="55" t="e">
        <f t="shared" si="1"/>
        <v>#VALUE!</v>
      </c>
      <c r="N19" s="62" t="str">
        <f t="shared" si="2"/>
        <v/>
      </c>
      <c r="O19" s="2"/>
      <c r="P19" s="38"/>
      <c r="Q19" s="55" t="str">
        <f t="shared" si="3"/>
        <v/>
      </c>
      <c r="R19" s="14" t="str">
        <f t="shared" si="5"/>
        <v/>
      </c>
      <c r="S19" s="4"/>
    </row>
    <row r="20" spans="1:58" x14ac:dyDescent="0.3">
      <c r="A20" s="7"/>
      <c r="B20" s="4"/>
      <c r="C20" s="1">
        <v>14</v>
      </c>
      <c r="D20" s="16"/>
      <c r="E20" s="16"/>
      <c r="F20" s="16"/>
      <c r="G20" s="17"/>
      <c r="H20" s="17"/>
      <c r="I20" s="39">
        <v>0.1</v>
      </c>
      <c r="J20" s="16">
        <v>1</v>
      </c>
      <c r="K20" s="54" t="str">
        <f t="shared" si="4"/>
        <v/>
      </c>
      <c r="L20" s="37" t="str">
        <f t="shared" si="0"/>
        <v/>
      </c>
      <c r="M20" s="55" t="e">
        <f t="shared" si="1"/>
        <v>#VALUE!</v>
      </c>
      <c r="N20" s="62" t="str">
        <f t="shared" si="2"/>
        <v/>
      </c>
      <c r="O20" s="2"/>
      <c r="P20" s="38"/>
      <c r="Q20" s="55" t="str">
        <f t="shared" si="3"/>
        <v/>
      </c>
      <c r="R20" s="14" t="str">
        <f t="shared" si="5"/>
        <v/>
      </c>
      <c r="S20" s="4"/>
    </row>
    <row r="21" spans="1:58" x14ac:dyDescent="0.3">
      <c r="A21" s="7"/>
      <c r="B21" s="4"/>
      <c r="C21" s="1">
        <v>15</v>
      </c>
      <c r="D21" s="16"/>
      <c r="E21" s="16"/>
      <c r="F21" s="16"/>
      <c r="G21" s="17"/>
      <c r="H21" s="17"/>
      <c r="I21" s="39">
        <v>0.1</v>
      </c>
      <c r="J21" s="16">
        <v>1</v>
      </c>
      <c r="K21" s="54" t="str">
        <f t="shared" si="4"/>
        <v/>
      </c>
      <c r="L21" s="37" t="str">
        <f t="shared" si="0"/>
        <v/>
      </c>
      <c r="M21" s="55" t="e">
        <f t="shared" si="1"/>
        <v>#VALUE!</v>
      </c>
      <c r="N21" s="62" t="str">
        <f t="shared" si="2"/>
        <v/>
      </c>
      <c r="O21" s="2"/>
      <c r="P21" s="38"/>
      <c r="Q21" s="55" t="str">
        <f t="shared" si="3"/>
        <v/>
      </c>
      <c r="R21" s="14" t="str">
        <f t="shared" si="5"/>
        <v/>
      </c>
      <c r="S21" s="4"/>
    </row>
    <row r="22" spans="1:58" x14ac:dyDescent="0.3">
      <c r="A22" s="7"/>
      <c r="B22" s="4"/>
      <c r="C22" s="1">
        <v>16</v>
      </c>
      <c r="D22" s="16"/>
      <c r="E22" s="16"/>
      <c r="F22" s="16"/>
      <c r="G22" s="17"/>
      <c r="H22" s="17"/>
      <c r="I22" s="39">
        <v>0.1</v>
      </c>
      <c r="J22" s="16">
        <v>1</v>
      </c>
      <c r="K22" s="54" t="str">
        <f t="shared" si="4"/>
        <v/>
      </c>
      <c r="L22" s="37" t="str">
        <f t="shared" si="0"/>
        <v/>
      </c>
      <c r="M22" s="55" t="e">
        <f t="shared" si="1"/>
        <v>#VALUE!</v>
      </c>
      <c r="N22" s="62" t="str">
        <f t="shared" si="2"/>
        <v/>
      </c>
      <c r="O22" s="2"/>
      <c r="P22" s="38"/>
      <c r="Q22" s="55" t="str">
        <f t="shared" si="3"/>
        <v/>
      </c>
      <c r="R22" s="14" t="str">
        <f t="shared" si="5"/>
        <v/>
      </c>
      <c r="S22" s="4"/>
    </row>
    <row r="23" spans="1:58" x14ac:dyDescent="0.3">
      <c r="A23" s="7"/>
      <c r="B23" s="4"/>
      <c r="C23" s="1">
        <v>17</v>
      </c>
      <c r="D23" s="16"/>
      <c r="E23" s="16"/>
      <c r="F23" s="16"/>
      <c r="G23" s="17"/>
      <c r="H23" s="17"/>
      <c r="I23" s="39">
        <v>0.1</v>
      </c>
      <c r="J23" s="16">
        <v>1</v>
      </c>
      <c r="K23" s="54" t="str">
        <f t="shared" si="4"/>
        <v/>
      </c>
      <c r="L23" s="37" t="str">
        <f t="shared" si="0"/>
        <v/>
      </c>
      <c r="M23" s="55" t="e">
        <f t="shared" si="1"/>
        <v>#VALUE!</v>
      </c>
      <c r="N23" s="62" t="str">
        <f t="shared" si="2"/>
        <v/>
      </c>
      <c r="O23" s="2"/>
      <c r="P23" s="38"/>
      <c r="Q23" s="55" t="str">
        <f t="shared" si="3"/>
        <v/>
      </c>
      <c r="R23" s="14" t="str">
        <f t="shared" si="5"/>
        <v/>
      </c>
      <c r="S23" s="4"/>
    </row>
    <row r="24" spans="1:58" x14ac:dyDescent="0.3">
      <c r="A24" s="7"/>
      <c r="B24" s="4"/>
      <c r="C24" s="1">
        <v>18</v>
      </c>
      <c r="D24" s="16"/>
      <c r="E24" s="16"/>
      <c r="F24" s="16"/>
      <c r="G24" s="17"/>
      <c r="H24" s="17"/>
      <c r="I24" s="39">
        <v>0.1</v>
      </c>
      <c r="J24" s="16">
        <v>1</v>
      </c>
      <c r="K24" s="54" t="str">
        <f t="shared" si="4"/>
        <v/>
      </c>
      <c r="L24" s="37" t="str">
        <f t="shared" si="0"/>
        <v/>
      </c>
      <c r="M24" s="55" t="e">
        <f t="shared" si="1"/>
        <v>#VALUE!</v>
      </c>
      <c r="N24" s="62" t="str">
        <f t="shared" si="2"/>
        <v/>
      </c>
      <c r="O24" s="2"/>
      <c r="P24" s="38"/>
      <c r="Q24" s="55" t="str">
        <f t="shared" si="3"/>
        <v/>
      </c>
      <c r="R24" s="14" t="str">
        <f t="shared" si="5"/>
        <v/>
      </c>
      <c r="S24" s="4"/>
    </row>
    <row r="25" spans="1:58" x14ac:dyDescent="0.3">
      <c r="A25" s="7"/>
      <c r="B25" s="4"/>
      <c r="C25" s="1">
        <v>19</v>
      </c>
      <c r="D25" s="16"/>
      <c r="E25" s="16"/>
      <c r="F25" s="16"/>
      <c r="G25" s="17"/>
      <c r="H25" s="17"/>
      <c r="I25" s="39">
        <v>0.1</v>
      </c>
      <c r="J25" s="16">
        <v>1</v>
      </c>
      <c r="K25" s="54" t="str">
        <f t="shared" si="4"/>
        <v/>
      </c>
      <c r="L25" s="37" t="str">
        <f t="shared" si="0"/>
        <v/>
      </c>
      <c r="M25" s="55" t="e">
        <f t="shared" si="1"/>
        <v>#VALUE!</v>
      </c>
      <c r="N25" s="62" t="str">
        <f t="shared" si="2"/>
        <v/>
      </c>
      <c r="O25" s="2"/>
      <c r="P25" s="38"/>
      <c r="Q25" s="55" t="str">
        <f t="shared" si="3"/>
        <v/>
      </c>
      <c r="R25" s="14" t="str">
        <f t="shared" si="5"/>
        <v/>
      </c>
      <c r="S25" s="4"/>
    </row>
    <row r="26" spans="1:58" x14ac:dyDescent="0.3">
      <c r="A26" s="7"/>
      <c r="B26" s="4"/>
      <c r="C26" s="1">
        <v>20</v>
      </c>
      <c r="D26" s="16"/>
      <c r="E26" s="16"/>
      <c r="F26" s="16"/>
      <c r="G26" s="17"/>
      <c r="H26" s="17"/>
      <c r="I26" s="39">
        <v>0.1</v>
      </c>
      <c r="J26" s="16">
        <v>1</v>
      </c>
      <c r="K26" s="54" t="str">
        <f t="shared" si="4"/>
        <v/>
      </c>
      <c r="L26" s="37" t="str">
        <f t="shared" si="0"/>
        <v/>
      </c>
      <c r="M26" s="55" t="e">
        <f t="shared" si="1"/>
        <v>#VALUE!</v>
      </c>
      <c r="N26" s="62" t="str">
        <f t="shared" si="2"/>
        <v/>
      </c>
      <c r="O26" s="2"/>
      <c r="P26" s="38"/>
      <c r="Q26" s="55" t="str">
        <f t="shared" si="3"/>
        <v/>
      </c>
      <c r="R26" s="14" t="str">
        <f t="shared" si="5"/>
        <v/>
      </c>
      <c r="S26" s="4"/>
    </row>
    <row r="27" spans="1:58" x14ac:dyDescent="0.3">
      <c r="A27" s="7"/>
      <c r="B27" s="4"/>
      <c r="C27" s="35"/>
      <c r="D27" s="35"/>
      <c r="E27" s="35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5"/>
      <c r="S27" s="35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</row>
    <row r="28" spans="1:58" x14ac:dyDescent="0.3">
      <c r="A28" s="7"/>
      <c r="B28" s="4"/>
      <c r="C28" s="35"/>
      <c r="D28" s="35"/>
      <c r="E28" s="35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5"/>
      <c r="S28" s="35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</row>
    <row r="29" spans="1:58" ht="4.5" customHeight="1" x14ac:dyDescent="0.3">
      <c r="A29" s="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1:58" ht="399.95" customHeight="1" x14ac:dyDescent="0.3"/>
  </sheetData>
  <sheetProtection password="8E71" sheet="1" objects="1" scenarios="1"/>
  <mergeCells count="1">
    <mergeCell ref="E4:G4"/>
  </mergeCells>
  <phoneticPr fontId="0" type="noConversion"/>
  <dataValidations count="2">
    <dataValidation allowBlank="1" showInputMessage="1" sqref="A1:D1048576 E4:E65536 M7:N65536 I27:I65536 O27:P65536 E1:K3 F5:H65536 J5:K65536 I5:I6 S1:IV1048576 L1:L1048576 M1:R5 Q7:R65536"/>
    <dataValidation type="decimal" allowBlank="1" showErrorMessage="1" error="Enter numeric values only" sqref="I7:I26 P7:P26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15" min="1" max="12" man="1"/>
  </rowBreaks>
  <ignoredErrors>
    <ignoredError sqref="N23 N7:N22 N24:N2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AbsobanceB</vt:lpstr>
      <vt:lpstr>MegaCalc!Absorbance</vt:lpstr>
      <vt:lpstr>MegaCalc!Analyte_g_100g</vt:lpstr>
      <vt:lpstr>MegaCalc!Blank_A1</vt:lpstr>
      <vt:lpstr>MegaCalc!Blank_A2</vt:lpstr>
      <vt:lpstr>Change_absorbance</vt:lpstr>
      <vt:lpstr>Concentration__ganalyte_Lsample</vt:lpstr>
      <vt:lpstr>Contact_us</vt:lpstr>
      <vt:lpstr>MegaCalc!Dilution</vt:lpstr>
      <vt:lpstr>MegaCalc!Extract_vol</vt:lpstr>
      <vt:lpstr>Instructions</vt:lpstr>
      <vt:lpstr>Instructions!Print_Area</vt:lpstr>
      <vt:lpstr>MegaCalc!Print_Area</vt:lpstr>
      <vt:lpstr>MegaCalc!Print_Titles</vt:lpstr>
      <vt:lpstr>Sample__g_L</vt:lpstr>
      <vt:lpstr>MegaCalc!Sample_A1</vt:lpstr>
      <vt:lpstr>MegaCalc!Sample_A2</vt:lpstr>
      <vt:lpstr>Sample_volume</vt:lpstr>
      <vt:lpstr>MegaCalc!Sample_weight</vt:lpstr>
      <vt:lpstr>MegaCalc!use_mega_calculator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2004-10-25T11:05:04Z</cp:lastPrinted>
  <dcterms:created xsi:type="dcterms:W3CDTF">2004-10-05T18:50:23Z</dcterms:created>
  <dcterms:modified xsi:type="dcterms:W3CDTF">2019-09-16T08:44:41Z</dcterms:modified>
</cp:coreProperties>
</file>