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BETA3\"/>
    </mc:Choice>
  </mc:AlternateContent>
  <xr:revisionPtr revIDLastSave="0" documentId="13_ncr:48009_{D0541524-ABB4-4BBA-881D-B63F153BF69A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bsorbance_A">MegaCalc!$E$13:$E$52</definedName>
    <definedName name="Absorbance_B">MegaCalc!$F$13:$F$52</definedName>
    <definedName name="Analyte_Units_g">MegaCalc!$Q$12:$Q$52</definedName>
    <definedName name="Analyte_Units_L">MegaCalc!$M$12:$M$52</definedName>
    <definedName name="Average_absorbance">MegaCalc!$G$13:$G$52</definedName>
    <definedName name="Contact_us">Instructions!$D$38</definedName>
    <definedName name="Dilution_fold">MegaCalc!$L$12:$L$52</definedName>
    <definedName name="Extract_volume_mL">MegaCalc!$P$12:$P$52</definedName>
    <definedName name="Incubation_time_min">MegaCalc!$K$12:$K$52</definedName>
    <definedName name="Instructions">Instructions!$A$2</definedName>
    <definedName name="_xlnm.Print_Area" localSheetId="0">Instructions!$B$2:$P$40</definedName>
    <definedName name="_xlnm.Print_Area" localSheetId="1">MegaCalc!$B$2:$S$52</definedName>
    <definedName name="_xlnm.Print_Titles" localSheetId="1">MegaCalc!$10:$11</definedName>
    <definedName name="Replicate_1">MegaCalc!$E$8</definedName>
    <definedName name="Replicate_2">MegaCalc!$F$8</definedName>
    <definedName name="Replicate_average">MegaCalc!$G$8</definedName>
    <definedName name="Sample_volume_mL">MegaCalc!$I$12:$I$52</definedName>
    <definedName name="Sample_weight_g">MegaCalc!$O$12:$O$52</definedName>
    <definedName name="Total_volume_assay_mL">MegaCalc!$J$12:$J$52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M14" i="1" s="1"/>
  <c r="Q14" i="1" s="1"/>
  <c r="G18" i="1"/>
  <c r="G22" i="1"/>
  <c r="M22" i="1" s="1"/>
  <c r="Q22" i="1" s="1"/>
  <c r="G26" i="1"/>
  <c r="M26" i="1" s="1"/>
  <c r="Q26" i="1" s="1"/>
  <c r="G30" i="1"/>
  <c r="G34" i="1"/>
  <c r="M34" i="1" s="1"/>
  <c r="Q34" i="1" s="1"/>
  <c r="G39" i="1"/>
  <c r="G43" i="1"/>
  <c r="M43" i="1" s="1"/>
  <c r="Q43" i="1" s="1"/>
  <c r="G47" i="1"/>
  <c r="G51" i="1"/>
  <c r="M51" i="1" s="1"/>
  <c r="Q51" i="1" s="1"/>
  <c r="G8" i="1"/>
  <c r="H8" i="1"/>
  <c r="G38" i="1" s="1"/>
  <c r="M38" i="1" s="1"/>
  <c r="Q38" i="1" s="1"/>
  <c r="G13" i="1"/>
  <c r="H13" i="1" s="1"/>
  <c r="H4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N14" i="1"/>
  <c r="R14" i="1"/>
  <c r="N15" i="1"/>
  <c r="R15" i="1"/>
  <c r="N16" i="1"/>
  <c r="R16" i="1"/>
  <c r="N17" i="1"/>
  <c r="R17" i="1"/>
  <c r="N18" i="1"/>
  <c r="R18" i="1"/>
  <c r="N19" i="1"/>
  <c r="R19" i="1"/>
  <c r="N20" i="1"/>
  <c r="R20" i="1"/>
  <c r="N21" i="1"/>
  <c r="R21" i="1"/>
  <c r="N22" i="1"/>
  <c r="R22" i="1"/>
  <c r="N23" i="1"/>
  <c r="R23" i="1"/>
  <c r="N24" i="1"/>
  <c r="R24" i="1"/>
  <c r="N25" i="1"/>
  <c r="R25" i="1"/>
  <c r="N26" i="1"/>
  <c r="R26" i="1"/>
  <c r="N27" i="1"/>
  <c r="R27" i="1"/>
  <c r="N28" i="1"/>
  <c r="R28" i="1"/>
  <c r="N29" i="1"/>
  <c r="R29" i="1"/>
  <c r="N30" i="1"/>
  <c r="R30" i="1"/>
  <c r="N31" i="1"/>
  <c r="R31" i="1"/>
  <c r="N32" i="1"/>
  <c r="R32" i="1"/>
  <c r="N33" i="1"/>
  <c r="R33" i="1"/>
  <c r="N34" i="1"/>
  <c r="R34" i="1"/>
  <c r="N35" i="1"/>
  <c r="R35" i="1"/>
  <c r="N36" i="1"/>
  <c r="R36" i="1"/>
  <c r="N37" i="1"/>
  <c r="R37" i="1"/>
  <c r="N38" i="1"/>
  <c r="R38" i="1"/>
  <c r="N39" i="1"/>
  <c r="R39" i="1"/>
  <c r="N40" i="1"/>
  <c r="R40" i="1"/>
  <c r="N41" i="1"/>
  <c r="R41" i="1"/>
  <c r="N42" i="1"/>
  <c r="R42" i="1"/>
  <c r="N43" i="1"/>
  <c r="R43" i="1"/>
  <c r="N44" i="1"/>
  <c r="R44" i="1"/>
  <c r="N45" i="1"/>
  <c r="R45" i="1"/>
  <c r="N46" i="1"/>
  <c r="R46" i="1"/>
  <c r="N47" i="1"/>
  <c r="R47" i="1"/>
  <c r="H48" i="1"/>
  <c r="N48" i="1"/>
  <c r="R48" i="1"/>
  <c r="H49" i="1"/>
  <c r="N49" i="1"/>
  <c r="R49" i="1"/>
  <c r="H50" i="1"/>
  <c r="N50" i="1"/>
  <c r="R50" i="1"/>
  <c r="H51" i="1"/>
  <c r="N51" i="1"/>
  <c r="R51" i="1"/>
  <c r="H52" i="1"/>
  <c r="N52" i="1"/>
  <c r="R52" i="1"/>
  <c r="M47" i="1"/>
  <c r="Q47" i="1" s="1"/>
  <c r="M39" i="1"/>
  <c r="Q39" i="1" s="1"/>
  <c r="M30" i="1"/>
  <c r="Q30" i="1" s="1"/>
  <c r="M18" i="1"/>
  <c r="Q18" i="1" s="1"/>
  <c r="M13" i="1" l="1"/>
  <c r="G50" i="1"/>
  <c r="M50" i="1" s="1"/>
  <c r="Q50" i="1" s="1"/>
  <c r="G46" i="1"/>
  <c r="M46" i="1" s="1"/>
  <c r="Q46" i="1" s="1"/>
  <c r="G42" i="1"/>
  <c r="M42" i="1" s="1"/>
  <c r="Q42" i="1" s="1"/>
  <c r="G37" i="1"/>
  <c r="M37" i="1" s="1"/>
  <c r="Q37" i="1" s="1"/>
  <c r="G33" i="1"/>
  <c r="M33" i="1" s="1"/>
  <c r="Q33" i="1" s="1"/>
  <c r="G29" i="1"/>
  <c r="M29" i="1" s="1"/>
  <c r="Q29" i="1" s="1"/>
  <c r="G25" i="1"/>
  <c r="M25" i="1" s="1"/>
  <c r="Q25" i="1" s="1"/>
  <c r="G21" i="1"/>
  <c r="M21" i="1" s="1"/>
  <c r="Q21" i="1" s="1"/>
  <c r="G17" i="1"/>
  <c r="M17" i="1" s="1"/>
  <c r="Q17" i="1" s="1"/>
  <c r="G49" i="1"/>
  <c r="M49" i="1" s="1"/>
  <c r="Q49" i="1" s="1"/>
  <c r="G45" i="1"/>
  <c r="M45" i="1" s="1"/>
  <c r="Q45" i="1" s="1"/>
  <c r="G41" i="1"/>
  <c r="M41" i="1" s="1"/>
  <c r="Q41" i="1" s="1"/>
  <c r="G36" i="1"/>
  <c r="M36" i="1" s="1"/>
  <c r="Q36" i="1" s="1"/>
  <c r="G32" i="1"/>
  <c r="M32" i="1" s="1"/>
  <c r="Q32" i="1" s="1"/>
  <c r="G28" i="1"/>
  <c r="M28" i="1" s="1"/>
  <c r="Q28" i="1" s="1"/>
  <c r="G24" i="1"/>
  <c r="M24" i="1" s="1"/>
  <c r="Q24" i="1" s="1"/>
  <c r="G20" i="1"/>
  <c r="M20" i="1" s="1"/>
  <c r="Q20" i="1" s="1"/>
  <c r="G16" i="1"/>
  <c r="M16" i="1" s="1"/>
  <c r="Q16" i="1" s="1"/>
  <c r="G52" i="1"/>
  <c r="M52" i="1" s="1"/>
  <c r="Q52" i="1" s="1"/>
  <c r="G48" i="1"/>
  <c r="M48" i="1" s="1"/>
  <c r="Q48" i="1" s="1"/>
  <c r="G44" i="1"/>
  <c r="M44" i="1" s="1"/>
  <c r="Q44" i="1" s="1"/>
  <c r="G40" i="1"/>
  <c r="M40" i="1" s="1"/>
  <c r="Q40" i="1" s="1"/>
  <c r="G35" i="1"/>
  <c r="M35" i="1" s="1"/>
  <c r="Q35" i="1" s="1"/>
  <c r="G31" i="1"/>
  <c r="M31" i="1" s="1"/>
  <c r="Q31" i="1" s="1"/>
  <c r="G27" i="1"/>
  <c r="M27" i="1" s="1"/>
  <c r="Q27" i="1" s="1"/>
  <c r="G23" i="1"/>
  <c r="M23" i="1" s="1"/>
  <c r="Q23" i="1" s="1"/>
  <c r="G19" i="1"/>
  <c r="M19" i="1" s="1"/>
  <c r="Q19" i="1" s="1"/>
  <c r="G15" i="1"/>
  <c r="M15" i="1" s="1"/>
  <c r="Q15" i="1" s="1"/>
  <c r="N13" i="1" l="1"/>
  <c r="Q13" i="1"/>
  <c r="R13" i="1" s="1"/>
</calcChain>
</file>

<file path=xl/sharedStrings.xml><?xml version="1.0" encoding="utf-8"?>
<sst xmlns="http://schemas.openxmlformats.org/spreadsheetml/2006/main" count="63" uniqueCount="40">
  <si>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</si>
  <si>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</si>
  <si>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</si>
  <si>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</si>
  <si>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</si>
  <si>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</si>
  <si>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</si>
  <si>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</si>
  <si>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</si>
  <si>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</si>
  <si>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</si>
  <si>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</si>
  <si>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</si>
  <si>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</si>
  <si>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</si>
  <si>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</si>
  <si>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</si>
  <si>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</si>
  <si>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</si>
  <si>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</si>
  <si>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</t>
  </si>
  <si>
    <t>B</t>
  </si>
  <si>
    <t>Average</t>
  </si>
  <si>
    <t>Total volume in assay tube (mL)</t>
  </si>
  <si>
    <t>Incubation time (min)</t>
  </si>
  <si>
    <t>Beta-Amylase (Units/L)</t>
  </si>
  <si>
    <t>Results</t>
  </si>
  <si>
    <t>Beta-Amylase (Units/g)</t>
  </si>
  <si>
    <t>Replicate 1</t>
  </si>
  <si>
    <t>Replicate 2</t>
  </si>
  <si>
    <t>Reaction blank absorbance</t>
  </si>
  <si>
    <t/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</si>
  <si>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</si>
  <si>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</si>
  <si>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</si>
  <si>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</si>
  <si>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</si>
  <si>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Megazyme Knowledge Base</t>
  </si>
  <si>
    <t>Customer Support</t>
  </si>
  <si>
    <t>K-BETA3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</si>
</sst>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8" formatCode="0.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 vertical="top" wrapText="1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8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8" xfId="0" applyNumberFormat="1" applyFont="1" applyFill="1" applyBorder="1" applyAlignment="1" applyProtection="1">
      <alignment horizontal="left" vertical="top" wrapText="1"/>
    </xf>
    <xf numFmtId="188" fontId="2" fillId="2" borderId="9" xfId="0" applyNumberFormat="1" applyFont="1" applyFill="1" applyBorder="1" applyAlignment="1">
      <alignment horizontal="center" vertical="top" wrapText="1"/>
    </xf>
    <xf numFmtId="188" fontId="2" fillId="2" borderId="2" xfId="0" applyNumberFormat="1" applyFont="1" applyFill="1" applyBorder="1" applyAlignment="1">
      <alignment horizontal="center" vertical="top" wrapText="1"/>
    </xf>
    <xf numFmtId="188" fontId="1" fillId="2" borderId="1" xfId="0" applyNumberFormat="1" applyFont="1" applyFill="1" applyBorder="1" applyProtection="1"/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F289EA91-3E4F-42A4-94E4-A69B6A67C579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20</xdr:row>
      <xdr:rowOff>57150</xdr:rowOff>
    </xdr:from>
    <xdr:to>
      <xdr:col>15</xdr:col>
      <xdr:colOff>0</xdr:colOff>
      <xdr:row>25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EB545A13-8FB7-4BD1-B0C3-E33646F4FD63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15</xdr:row>
      <xdr:rowOff>142875</xdr:rowOff>
    </xdr:from>
    <xdr:to>
      <xdr:col>10</xdr:col>
      <xdr:colOff>0</xdr:colOff>
      <xdr:row>23</xdr:row>
      <xdr:rowOff>171450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773E86FF-BCBC-4A1D-854E-87CB264ADDEA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7</xdr:row>
      <xdr:rowOff>47625</xdr:rowOff>
    </xdr:from>
    <xdr:to>
      <xdr:col>15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BC679-E685-4625-AE77-EE4EA1EB9181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590" name="Line 38">
          <a:extLst>
            <a:ext uri="{FF2B5EF4-FFF2-40B4-BE49-F238E27FC236}">
              <a16:creationId xmlns:a16="http://schemas.microsoft.com/office/drawing/2014/main" id="{BFA40F42-F6DD-472D-A9EA-7A26576D5D19}"/>
            </a:ext>
          </a:extLst>
        </xdr:cNvPr>
        <xdr:cNvSpPr>
          <a:spLocks noChangeShapeType="1"/>
        </xdr:cNvSpPr>
      </xdr:nvSpPr>
      <xdr:spPr bwMode="auto">
        <a:xfrm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591" name="Line 39">
          <a:extLst>
            <a:ext uri="{FF2B5EF4-FFF2-40B4-BE49-F238E27FC236}">
              <a16:creationId xmlns:a16="http://schemas.microsoft.com/office/drawing/2014/main" id="{F8A587DA-9928-4ED1-8BB7-F6E0E8BD4AA1}"/>
            </a:ext>
          </a:extLst>
        </xdr:cNvPr>
        <xdr:cNvSpPr>
          <a:spLocks noChangeShapeType="1"/>
        </xdr:cNvSpPr>
      </xdr:nvSpPr>
      <xdr:spPr bwMode="auto">
        <a:xfrm flipH="1"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592" name="Line 40">
          <a:extLst>
            <a:ext uri="{FF2B5EF4-FFF2-40B4-BE49-F238E27FC236}">
              <a16:creationId xmlns:a16="http://schemas.microsoft.com/office/drawing/2014/main" id="{0E38C4ED-35F8-454D-9DA7-94624E652C05}"/>
            </a:ext>
          </a:extLst>
        </xdr:cNvPr>
        <xdr:cNvSpPr>
          <a:spLocks noChangeShapeType="1"/>
        </xdr:cNvSpPr>
      </xdr:nvSpPr>
      <xdr:spPr bwMode="auto">
        <a:xfrm flipH="1">
          <a:off x="86296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114300</xdr:colOff>
      <xdr:row>6</xdr:row>
      <xdr:rowOff>38100</xdr:rowOff>
    </xdr:from>
    <xdr:to>
      <xdr:col>14</xdr:col>
      <xdr:colOff>704850</xdr:colOff>
      <xdr:row>6</xdr:row>
      <xdr:rowOff>247650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87DA6A-5A1F-4049-93AB-2652310E0726}"/>
            </a:ext>
          </a:extLst>
        </xdr:cNvPr>
        <xdr:cNvSpPr txBox="1">
          <a:spLocks noChangeArrowheads="1"/>
        </xdr:cNvSpPr>
      </xdr:nvSpPr>
      <xdr:spPr bwMode="auto">
        <a:xfrm>
          <a:off x="7334250" y="1390650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28575</xdr:colOff>
      <xdr:row>7</xdr:row>
      <xdr:rowOff>619125</xdr:rowOff>
    </xdr:from>
    <xdr:to>
      <xdr:col>4</xdr:col>
      <xdr:colOff>85725</xdr:colOff>
      <xdr:row>8</xdr:row>
      <xdr:rowOff>104775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B75FFC-1158-4E31-8478-B7FEE48F07C1}"/>
            </a:ext>
          </a:extLst>
        </xdr:cNvPr>
        <xdr:cNvSpPr txBox="1">
          <a:spLocks noChangeArrowheads="1"/>
        </xdr:cNvSpPr>
      </xdr:nvSpPr>
      <xdr:spPr bwMode="auto">
        <a:xfrm>
          <a:off x="171450" y="2714625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311AC7-E8C7-44EA-A8F6-4336C7B7579E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13</xdr:col>
      <xdr:colOff>533400</xdr:colOff>
      <xdr:row>16</xdr:row>
      <xdr:rowOff>85725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EB72F551-D72D-4AB3-B756-BACE9791FF59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3</xdr:col>
      <xdr:colOff>0</xdr:colOff>
      <xdr:row>21</xdr:row>
      <xdr:rowOff>133350</xdr:rowOff>
    </xdr:from>
    <xdr:to>
      <xdr:col>7</xdr:col>
      <xdr:colOff>133350</xdr:colOff>
      <xdr:row>25</xdr:row>
      <xdr:rowOff>142875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2BB0C7F-8912-4399-B2C1-38982C940924}"/>
            </a:ext>
          </a:extLst>
        </xdr:cNvPr>
        <xdr:cNvSpPr>
          <a:spLocks noChangeArrowheads="1"/>
        </xdr:cNvSpPr>
      </xdr:nvSpPr>
      <xdr:spPr bwMode="auto">
        <a:xfrm>
          <a:off x="219075" y="6543675"/>
          <a:ext cx="3152775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114300</xdr:colOff>
      <xdr:row>6</xdr:row>
      <xdr:rowOff>266700</xdr:rowOff>
    </xdr:from>
    <xdr:to>
      <xdr:col>14</xdr:col>
      <xdr:colOff>457200</xdr:colOff>
      <xdr:row>7</xdr:row>
      <xdr:rowOff>9525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959A5-14F2-474F-A404-C31A557A5860}"/>
            </a:ext>
          </a:extLst>
        </xdr:cNvPr>
        <xdr:cNvSpPr txBox="1">
          <a:spLocks noChangeArrowheads="1"/>
        </xdr:cNvSpPr>
      </xdr:nvSpPr>
      <xdr:spPr bwMode="auto">
        <a:xfrm>
          <a:off x="7334250" y="1619250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3</xdr:col>
      <xdr:colOff>9525</xdr:colOff>
      <xdr:row>26</xdr:row>
      <xdr:rowOff>57150</xdr:rowOff>
    </xdr:from>
    <xdr:to>
      <xdr:col>7</xdr:col>
      <xdr:colOff>123825</xdr:colOff>
      <xdr:row>30</xdr:row>
      <xdr:rowOff>104776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85CDA30F-85D0-45EE-8EFA-9F6860784BC8}"/>
            </a:ext>
          </a:extLst>
        </xdr:cNvPr>
        <xdr:cNvSpPr>
          <a:spLocks noChangeArrowheads="1"/>
        </xdr:cNvSpPr>
      </xdr:nvSpPr>
      <xdr:spPr bwMode="auto">
        <a:xfrm>
          <a:off x="228600" y="7419975"/>
          <a:ext cx="3133725" cy="8096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 &amp; assay volume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is used, enter the volume. If the asaay volume differs from 3.4 mL, enter the volume.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6</xdr:col>
      <xdr:colOff>85725</xdr:colOff>
      <xdr:row>15</xdr:row>
      <xdr:rowOff>0</xdr:rowOff>
    </xdr:from>
    <xdr:to>
      <xdr:col>6</xdr:col>
      <xdr:colOff>171450</xdr:colOff>
      <xdr:row>15</xdr:row>
      <xdr:rowOff>0</xdr:rowOff>
    </xdr:to>
    <xdr:sp macro="" textlink="">
      <xdr:nvSpPr>
        <xdr:cNvPr id="6601" name="AutoShape 101">
          <a:extLst>
            <a:ext uri="{FF2B5EF4-FFF2-40B4-BE49-F238E27FC236}">
              <a16:creationId xmlns:a16="http://schemas.microsoft.com/office/drawing/2014/main" id="{C7DDC786-ACFF-4CE0-85D6-080A37254E96}"/>
            </a:ext>
          </a:extLst>
        </xdr:cNvPr>
        <xdr:cNvSpPr>
          <a:spLocks noChangeArrowheads="1"/>
        </xdr:cNvSpPr>
      </xdr:nvSpPr>
      <xdr:spPr bwMode="auto">
        <a:xfrm>
          <a:off x="2571750" y="45624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19050</xdr:rowOff>
    </xdr:from>
    <xdr:to>
      <xdr:col>7</xdr:col>
      <xdr:colOff>142875</xdr:colOff>
      <xdr:row>31</xdr:row>
      <xdr:rowOff>638175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1B0E285C-6EAA-4F8E-AE3B-0B58C0C77012}"/>
            </a:ext>
          </a:extLst>
        </xdr:cNvPr>
        <xdr:cNvSpPr>
          <a:spLocks noChangeArrowheads="1"/>
        </xdr:cNvSpPr>
      </xdr:nvSpPr>
      <xdr:spPr bwMode="auto">
        <a:xfrm>
          <a:off x="219075" y="8334375"/>
          <a:ext cx="316230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19</xdr:row>
      <xdr:rowOff>0</xdr:rowOff>
    </xdr:from>
    <xdr:to>
      <xdr:col>6</xdr:col>
      <xdr:colOff>171450</xdr:colOff>
      <xdr:row>19</xdr:row>
      <xdr:rowOff>0</xdr:rowOff>
    </xdr:to>
    <xdr:sp macro="" textlink="">
      <xdr:nvSpPr>
        <xdr:cNvPr id="6603" name="AutoShape 107">
          <a:extLst>
            <a:ext uri="{FF2B5EF4-FFF2-40B4-BE49-F238E27FC236}">
              <a16:creationId xmlns:a16="http://schemas.microsoft.com/office/drawing/2014/main" id="{18B57C7C-1031-48DE-B9B1-B24413450B38}"/>
            </a:ext>
          </a:extLst>
        </xdr:cNvPr>
        <xdr:cNvSpPr>
          <a:spLocks noChangeArrowheads="1"/>
        </xdr:cNvSpPr>
      </xdr:nvSpPr>
      <xdr:spPr bwMode="auto">
        <a:xfrm>
          <a:off x="2571750" y="60102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30</xdr:row>
      <xdr:rowOff>19049</xdr:rowOff>
    </xdr:from>
    <xdr:to>
      <xdr:col>11</xdr:col>
      <xdr:colOff>209550</xdr:colOff>
      <xdr:row>31</xdr:row>
      <xdr:rowOff>628650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43E9702C-51D7-4EFD-9250-E03EB8A85B11}"/>
            </a:ext>
          </a:extLst>
        </xdr:cNvPr>
        <xdr:cNvSpPr>
          <a:spLocks noChangeArrowheads="1"/>
        </xdr:cNvSpPr>
      </xdr:nvSpPr>
      <xdr:spPr bwMode="auto">
        <a:xfrm>
          <a:off x="3895725" y="8143874"/>
          <a:ext cx="2219325" cy="8001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entered the dilution factor (e.g. 10 for 10-fold).</a:t>
          </a:r>
          <a:endParaRPr lang="en-GB"/>
        </a:p>
      </xdr:txBody>
    </xdr:sp>
    <xdr:clientData/>
  </xdr:twoCellAnchor>
  <xdr:twoCellAnchor editAs="oneCell">
    <xdr:from>
      <xdr:col>11</xdr:col>
      <xdr:colOff>438150</xdr:colOff>
      <xdr:row>23</xdr:row>
      <xdr:rowOff>152401</xdr:rowOff>
    </xdr:from>
    <xdr:to>
      <xdr:col>14</xdr:col>
      <xdr:colOff>714375</xdr:colOff>
      <xdr:row>29</xdr:row>
      <xdr:rowOff>133351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695D8D6B-CC41-4DE6-A9F5-E729B98580FA}"/>
            </a:ext>
          </a:extLst>
        </xdr:cNvPr>
        <xdr:cNvSpPr>
          <a:spLocks noChangeArrowheads="1"/>
        </xdr:cNvSpPr>
      </xdr:nvSpPr>
      <xdr:spPr bwMode="auto">
        <a:xfrm>
          <a:off x="6343650" y="6943726"/>
          <a:ext cx="2247900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Enter the weight of sample extracted  (grams) e.g. for malt, 0.5 g.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extract volume is other than 5mL, enter the value.</a:t>
          </a:r>
        </a:p>
      </xdr:txBody>
    </xdr:sp>
    <xdr:clientData/>
  </xdr:twoCellAnchor>
  <xdr:twoCellAnchor>
    <xdr:from>
      <xdr:col>4</xdr:col>
      <xdr:colOff>590550</xdr:colOff>
      <xdr:row>20</xdr:row>
      <xdr:rowOff>76200</xdr:rowOff>
    </xdr:from>
    <xdr:to>
      <xdr:col>4</xdr:col>
      <xdr:colOff>590550</xdr:colOff>
      <xdr:row>21</xdr:row>
      <xdr:rowOff>133350</xdr:rowOff>
    </xdr:to>
    <xdr:cxnSp macro="">
      <xdr:nvCxnSpPr>
        <xdr:cNvPr id="6606" name="Straight Arrow Connector 2">
          <a:extLst>
            <a:ext uri="{FF2B5EF4-FFF2-40B4-BE49-F238E27FC236}">
              <a16:creationId xmlns:a16="http://schemas.microsoft.com/office/drawing/2014/main" id="{3E331F15-D33E-4267-96F2-6FD1365593ED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800225" y="6286500"/>
          <a:ext cx="0" cy="2571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142875</xdr:rowOff>
    </xdr:to>
    <xdr:cxnSp macro="">
      <xdr:nvCxnSpPr>
        <xdr:cNvPr id="6607" name="Straight Arrow Connector 35">
          <a:extLst>
            <a:ext uri="{FF2B5EF4-FFF2-40B4-BE49-F238E27FC236}">
              <a16:creationId xmlns:a16="http://schemas.microsoft.com/office/drawing/2014/main" id="{D2827C53-095A-439C-8CA9-1610F4AD7EE8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067175"/>
          <a:ext cx="9525" cy="219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123825</xdr:colOff>
      <xdr:row>20</xdr:row>
      <xdr:rowOff>142875</xdr:rowOff>
    </xdr:from>
    <xdr:to>
      <xdr:col>8</xdr:col>
      <xdr:colOff>76200</xdr:colOff>
      <xdr:row>28</xdr:row>
      <xdr:rowOff>85725</xdr:rowOff>
    </xdr:to>
    <xdr:cxnSp macro="">
      <xdr:nvCxnSpPr>
        <xdr:cNvPr id="6608" name="Straight Arrow Connector 43">
          <a:extLst>
            <a:ext uri="{FF2B5EF4-FFF2-40B4-BE49-F238E27FC236}">
              <a16:creationId xmlns:a16="http://schemas.microsoft.com/office/drawing/2014/main" id="{F3EAB009-BB97-45DC-B4AE-D6FA7DF4676B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3362325" y="6353175"/>
          <a:ext cx="609600" cy="14763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142875</xdr:colOff>
      <xdr:row>20</xdr:row>
      <xdr:rowOff>95250</xdr:rowOff>
    </xdr:from>
    <xdr:to>
      <xdr:col>9</xdr:col>
      <xdr:colOff>447675</xdr:colOff>
      <xdr:row>31</xdr:row>
      <xdr:rowOff>333375</xdr:rowOff>
    </xdr:to>
    <xdr:cxnSp macro="">
      <xdr:nvCxnSpPr>
        <xdr:cNvPr id="6609" name="Straight Arrow Connector 50">
          <a:extLst>
            <a:ext uri="{FF2B5EF4-FFF2-40B4-BE49-F238E27FC236}">
              <a16:creationId xmlns:a16="http://schemas.microsoft.com/office/drawing/2014/main" id="{F43AEC93-DC1B-4946-BF4E-D57494DB07AC}"/>
            </a:ext>
          </a:extLst>
        </xdr:cNvPr>
        <xdr:cNvCxnSpPr>
          <a:cxnSpLocks noChangeShapeType="1"/>
          <a:stCxn id="6249" idx="3"/>
        </xdr:cNvCxnSpPr>
      </xdr:nvCxnSpPr>
      <xdr:spPr bwMode="auto">
        <a:xfrm flipV="1">
          <a:off x="3381375" y="6305550"/>
          <a:ext cx="1619250" cy="23431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457200</xdr:colOff>
      <xdr:row>20</xdr:row>
      <xdr:rowOff>123825</xdr:rowOff>
    </xdr:from>
    <xdr:to>
      <xdr:col>10</xdr:col>
      <xdr:colOff>371475</xdr:colOff>
      <xdr:row>30</xdr:row>
      <xdr:rowOff>19050</xdr:rowOff>
    </xdr:to>
    <xdr:cxnSp macro="">
      <xdr:nvCxnSpPr>
        <xdr:cNvPr id="6610" name="Straight Arrow Connector 53">
          <a:extLst>
            <a:ext uri="{FF2B5EF4-FFF2-40B4-BE49-F238E27FC236}">
              <a16:creationId xmlns:a16="http://schemas.microsoft.com/office/drawing/2014/main" id="{5968B27F-9457-4040-BE45-6B4525E3BF04}"/>
            </a:ext>
          </a:extLst>
        </xdr:cNvPr>
        <xdr:cNvCxnSpPr>
          <a:cxnSpLocks noChangeShapeType="1"/>
          <a:stCxn id="6252" idx="0"/>
        </xdr:cNvCxnSpPr>
      </xdr:nvCxnSpPr>
      <xdr:spPr bwMode="auto">
        <a:xfrm flipV="1">
          <a:off x="5010150" y="6334125"/>
          <a:ext cx="609600" cy="18097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66675</xdr:colOff>
      <xdr:row>20</xdr:row>
      <xdr:rowOff>133350</xdr:rowOff>
    </xdr:from>
    <xdr:to>
      <xdr:col>13</xdr:col>
      <xdr:colOff>247650</xdr:colOff>
      <xdr:row>23</xdr:row>
      <xdr:rowOff>152400</xdr:rowOff>
    </xdr:to>
    <xdr:cxnSp macro="">
      <xdr:nvCxnSpPr>
        <xdr:cNvPr id="6611" name="Straight Arrow Connector 56">
          <a:extLst>
            <a:ext uri="{FF2B5EF4-FFF2-40B4-BE49-F238E27FC236}">
              <a16:creationId xmlns:a16="http://schemas.microsoft.com/office/drawing/2014/main" id="{171C7946-78F3-41F1-B3C1-211E991D833E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286625" y="6343650"/>
          <a:ext cx="180975" cy="600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66675</xdr:colOff>
      <xdr:row>13</xdr:row>
      <xdr:rowOff>161925</xdr:rowOff>
    </xdr:from>
    <xdr:to>
      <xdr:col>8</xdr:col>
      <xdr:colOff>9525</xdr:colOff>
      <xdr:row>16</xdr:row>
      <xdr:rowOff>104775</xdr:rowOff>
    </xdr:to>
    <xdr:cxnSp macro="">
      <xdr:nvCxnSpPr>
        <xdr:cNvPr id="6612" name="Straight Arrow Connector 59">
          <a:extLst>
            <a:ext uri="{FF2B5EF4-FFF2-40B4-BE49-F238E27FC236}">
              <a16:creationId xmlns:a16="http://schemas.microsoft.com/office/drawing/2014/main" id="{250E13F5-AC1D-4E58-ADD6-8E30CCB76EDA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933575" y="4305300"/>
          <a:ext cx="1971675" cy="5715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5</xdr:row>
      <xdr:rowOff>304057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34C97A-8DD9-4166-91DF-65FFE60A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8562975" cy="1389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466725</xdr:rowOff>
    </xdr:from>
    <xdr:to>
      <xdr:col>15</xdr:col>
      <xdr:colOff>495300</xdr:colOff>
      <xdr:row>1</xdr:row>
      <xdr:rowOff>771525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C5B0F89B-34B3-4BAB-98C9-BE94720CA627}"/>
            </a:ext>
          </a:extLst>
        </xdr:cNvPr>
        <xdr:cNvSpPr txBox="1">
          <a:spLocks noChangeArrowheads="1"/>
        </xdr:cNvSpPr>
      </xdr:nvSpPr>
      <xdr:spPr bwMode="auto">
        <a:xfrm>
          <a:off x="2381250" y="561975"/>
          <a:ext cx="57435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Beta-Amylase (Betamyl Method) Determination  </a:t>
          </a:r>
          <a:endParaRPr lang="en-GB"/>
        </a:p>
      </xdr:txBody>
    </xdr:sp>
    <xdr:clientData/>
  </xdr:twoCellAnchor>
  <xdr:twoCellAnchor>
    <xdr:from>
      <xdr:col>7</xdr:col>
      <xdr:colOff>85725</xdr:colOff>
      <xdr:row>11</xdr:row>
      <xdr:rowOff>0</xdr:rowOff>
    </xdr:from>
    <xdr:to>
      <xdr:col>7</xdr:col>
      <xdr:colOff>171450</xdr:colOff>
      <xdr:row>11</xdr:row>
      <xdr:rowOff>0</xdr:rowOff>
    </xdr:to>
    <xdr:sp macro="" textlink="">
      <xdr:nvSpPr>
        <xdr:cNvPr id="2209" name="AutoShape 11">
          <a:extLst>
            <a:ext uri="{FF2B5EF4-FFF2-40B4-BE49-F238E27FC236}">
              <a16:creationId xmlns:a16="http://schemas.microsoft.com/office/drawing/2014/main" id="{C6E69116-6EB2-4008-AEA7-7DAD468960A3}"/>
            </a:ext>
          </a:extLst>
        </xdr:cNvPr>
        <xdr:cNvSpPr>
          <a:spLocks noChangeArrowheads="1"/>
        </xdr:cNvSpPr>
      </xdr:nvSpPr>
      <xdr:spPr bwMode="auto">
        <a:xfrm>
          <a:off x="2743200" y="41433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200025</xdr:colOff>
      <xdr:row>2</xdr:row>
      <xdr:rowOff>171450</xdr:rowOff>
    </xdr:from>
    <xdr:to>
      <xdr:col>17</xdr:col>
      <xdr:colOff>257175</xdr:colOff>
      <xdr:row>4</xdr:row>
      <xdr:rowOff>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62C4D-FD3D-4344-A64F-061AE756CCBC}"/>
            </a:ext>
          </a:extLst>
        </xdr:cNvPr>
        <xdr:cNvSpPr txBox="1">
          <a:spLocks noChangeArrowheads="1"/>
        </xdr:cNvSpPr>
      </xdr:nvSpPr>
      <xdr:spPr bwMode="auto">
        <a:xfrm>
          <a:off x="7829550" y="1800225"/>
          <a:ext cx="714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15</xdr:col>
      <xdr:colOff>200025</xdr:colOff>
      <xdr:row>4</xdr:row>
      <xdr:rowOff>0</xdr:rowOff>
    </xdr:from>
    <xdr:to>
      <xdr:col>17</xdr:col>
      <xdr:colOff>504825</xdr:colOff>
      <xdr:row>5</xdr:row>
      <xdr:rowOff>9525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FFC40-DA13-42C7-A8A4-19279FDBD23B}"/>
            </a:ext>
          </a:extLst>
        </xdr:cNvPr>
        <xdr:cNvSpPr txBox="1">
          <a:spLocks noChangeArrowheads="1"/>
        </xdr:cNvSpPr>
      </xdr:nvSpPr>
      <xdr:spPr bwMode="auto">
        <a:xfrm>
          <a:off x="7829550" y="2009775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22</xdr:col>
      <xdr:colOff>0</xdr:colOff>
      <xdr:row>8</xdr:row>
      <xdr:rowOff>85725</xdr:rowOff>
    </xdr:from>
    <xdr:to>
      <xdr:col>22</xdr:col>
      <xdr:colOff>0</xdr:colOff>
      <xdr:row>8</xdr:row>
      <xdr:rowOff>85725</xdr:rowOff>
    </xdr:to>
    <xdr:sp macro="" textlink="">
      <xdr:nvSpPr>
        <xdr:cNvPr id="2212" name="Line 29">
          <a:extLst>
            <a:ext uri="{FF2B5EF4-FFF2-40B4-BE49-F238E27FC236}">
              <a16:creationId xmlns:a16="http://schemas.microsoft.com/office/drawing/2014/main" id="{CEBE0096-28F8-4150-BB45-BCF2F7E8D4ED}"/>
            </a:ext>
          </a:extLst>
        </xdr:cNvPr>
        <xdr:cNvSpPr>
          <a:spLocks noChangeShapeType="1"/>
        </xdr:cNvSpPr>
      </xdr:nvSpPr>
      <xdr:spPr bwMode="auto">
        <a:xfrm>
          <a:off x="252317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8</xdr:row>
      <xdr:rowOff>85725</xdr:rowOff>
    </xdr:from>
    <xdr:to>
      <xdr:col>22</xdr:col>
      <xdr:colOff>0</xdr:colOff>
      <xdr:row>8</xdr:row>
      <xdr:rowOff>85725</xdr:rowOff>
    </xdr:to>
    <xdr:sp macro="" textlink="">
      <xdr:nvSpPr>
        <xdr:cNvPr id="2213" name="Line 30">
          <a:extLst>
            <a:ext uri="{FF2B5EF4-FFF2-40B4-BE49-F238E27FC236}">
              <a16:creationId xmlns:a16="http://schemas.microsoft.com/office/drawing/2014/main" id="{EB3C7FF1-9126-4ECD-AB46-121AE54A0637}"/>
            </a:ext>
          </a:extLst>
        </xdr:cNvPr>
        <xdr:cNvSpPr>
          <a:spLocks noChangeShapeType="1"/>
        </xdr:cNvSpPr>
      </xdr:nvSpPr>
      <xdr:spPr bwMode="auto">
        <a:xfrm flipH="1">
          <a:off x="25231725" y="28003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8</xdr:row>
      <xdr:rowOff>114300</xdr:rowOff>
    </xdr:from>
    <xdr:to>
      <xdr:col>22</xdr:col>
      <xdr:colOff>0</xdr:colOff>
      <xdr:row>8</xdr:row>
      <xdr:rowOff>114300</xdr:rowOff>
    </xdr:to>
    <xdr:sp macro="" textlink="">
      <xdr:nvSpPr>
        <xdr:cNvPr id="2214" name="Line 31">
          <a:extLst>
            <a:ext uri="{FF2B5EF4-FFF2-40B4-BE49-F238E27FC236}">
              <a16:creationId xmlns:a16="http://schemas.microsoft.com/office/drawing/2014/main" id="{ACB9888B-E3BA-468F-946B-5203A1239C3B}"/>
            </a:ext>
          </a:extLst>
        </xdr:cNvPr>
        <xdr:cNvSpPr>
          <a:spLocks noChangeShapeType="1"/>
        </xdr:cNvSpPr>
      </xdr:nvSpPr>
      <xdr:spPr bwMode="auto">
        <a:xfrm flipH="1">
          <a:off x="25231725" y="28289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52</xdr:row>
      <xdr:rowOff>171450</xdr:rowOff>
    </xdr:from>
    <xdr:to>
      <xdr:col>4</xdr:col>
      <xdr:colOff>114300</xdr:colOff>
      <xdr:row>53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C409C1-AE01-4D38-9629-72BE6E5089A8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1</xdr:row>
      <xdr:rowOff>1507408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3619AB-DE91-4C1D-8678-A9A5CEBC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9286875" cy="1507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zoomScaleNormal="100" zoomScaleSheetLayoutView="75" workbookViewId="0">
      <selection activeCell="M40" sqref="M40"/>
    </sheetView>
  </sheetViews>
  <sheetFormatPr defaultColWidth="12.28515625" defaultRowHeight="15" x14ac:dyDescent="0.3"/>
  <cols>
    <col min="1" max="1" width="1.7109375" style="14" customWidth="1"/>
    <col min="2" max="2" width="0.42578125" style="14" customWidth="1"/>
    <col min="3" max="3" width="1.140625" style="22" customWidth="1"/>
    <col min="4" max="4" width="14.85546875" style="14" customWidth="1"/>
    <col min="5" max="5" width="9.85546875" style="14" customWidth="1"/>
    <col min="6" max="6" width="9.28515625" style="14" customWidth="1"/>
    <col min="7" max="7" width="11.28515625" style="14" customWidth="1"/>
    <col min="8" max="9" width="9.85546875" style="14" customWidth="1"/>
    <col min="10" max="10" width="10.42578125" style="14" customWidth="1"/>
    <col min="11" max="14" width="9.85546875" style="14" customWidth="1"/>
    <col min="15" max="15" width="11.28515625" style="14" customWidth="1"/>
    <col min="16" max="16" width="0.7109375" style="14" customWidth="1"/>
    <col min="17" max="17" width="86" style="13" customWidth="1"/>
    <col min="18" max="16384" width="12.28515625" style="14"/>
  </cols>
  <sheetData>
    <row r="1" spans="1:20" ht="7.7" customHeight="1" x14ac:dyDescent="0.3">
      <c r="A1" s="13"/>
      <c r="B1" s="13"/>
      <c r="C1" s="1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0" ht="13.7" customHeight="1" x14ac:dyDescent="0.3">
      <c r="A2" s="13"/>
      <c r="B2" s="15"/>
      <c r="C2" s="2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ht="27" customHeight="1" x14ac:dyDescent="0.3">
      <c r="A3" s="13"/>
      <c r="B3" s="15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4"/>
      <c r="P3" s="15"/>
    </row>
    <row r="4" spans="1:20" ht="27" customHeight="1" x14ac:dyDescent="0.3">
      <c r="A4" s="13"/>
      <c r="B4" s="15"/>
      <c r="C4" s="20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44"/>
      <c r="P4" s="15"/>
    </row>
    <row r="5" spans="1:20" ht="18.2" customHeight="1" x14ac:dyDescent="0.3">
      <c r="A5" s="13"/>
      <c r="B5" s="15"/>
      <c r="C5" s="2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44"/>
      <c r="P5" s="15"/>
    </row>
    <row r="6" spans="1:20" ht="29.25" customHeight="1" x14ac:dyDescent="0.3">
      <c r="A6" s="13"/>
      <c r="B6" s="15"/>
      <c r="C6" s="21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44"/>
      <c r="P6" s="15"/>
    </row>
    <row r="7" spans="1:20" s="25" customFormat="1" ht="42.95" customHeight="1" x14ac:dyDescent="0.4">
      <c r="A7" s="13"/>
      <c r="B7" s="15"/>
      <c r="C7" s="45" t="s">
        <v>11</v>
      </c>
      <c r="D7" s="24"/>
      <c r="E7" s="24"/>
      <c r="F7" s="24"/>
      <c r="G7" s="24"/>
      <c r="H7" s="100"/>
      <c r="I7" s="24"/>
      <c r="J7" s="24"/>
      <c r="K7" s="24"/>
      <c r="L7" s="24"/>
      <c r="M7" s="24"/>
      <c r="N7" s="24"/>
      <c r="O7" s="44"/>
      <c r="P7" s="15"/>
      <c r="Q7" s="13"/>
    </row>
    <row r="8" spans="1:20" s="25" customFormat="1" ht="61.7" customHeight="1" x14ac:dyDescent="0.3">
      <c r="A8" s="13"/>
      <c r="B8" s="15"/>
      <c r="C8" s="113" t="s">
        <v>36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5"/>
      <c r="Q8" s="13"/>
    </row>
    <row r="9" spans="1:20" s="25" customFormat="1" ht="39.950000000000003" customHeight="1" x14ac:dyDescent="0.4">
      <c r="A9" s="13"/>
      <c r="B9" s="15"/>
      <c r="C9" s="45" t="s">
        <v>12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15"/>
      <c r="P9" s="15"/>
      <c r="Q9" s="13"/>
    </row>
    <row r="10" spans="1:20" s="25" customFormat="1" ht="18.75" x14ac:dyDescent="0.35">
      <c r="A10" s="13"/>
      <c r="B10" s="15"/>
      <c r="C10" s="42" t="s">
        <v>14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15"/>
      <c r="P10" s="15"/>
      <c r="Q10" s="13"/>
    </row>
    <row r="11" spans="1:20" s="25" customFormat="1" ht="17.25" x14ac:dyDescent="0.35">
      <c r="A11" s="13"/>
      <c r="B11" s="15"/>
      <c r="C11" s="42" t="s">
        <v>15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5"/>
      <c r="P11" s="15"/>
      <c r="Q11" s="13"/>
      <c r="R11" s="23"/>
      <c r="S11" s="23"/>
      <c r="T11" s="23"/>
    </row>
    <row r="12" spans="1:20" s="25" customFormat="1" x14ac:dyDescent="0.3">
      <c r="A12" s="13"/>
      <c r="B12" s="15"/>
      <c r="C12" s="20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5"/>
      <c r="P12" s="15"/>
      <c r="Q12" s="13"/>
      <c r="R12" s="23"/>
      <c r="S12" s="23"/>
      <c r="T12" s="23"/>
    </row>
    <row r="13" spans="1:20" s="25" customFormat="1" ht="24.95" customHeight="1" x14ac:dyDescent="0.3">
      <c r="A13" s="13"/>
      <c r="B13" s="15"/>
      <c r="C13" s="2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5"/>
      <c r="P13" s="15"/>
      <c r="Q13" s="13"/>
      <c r="R13" s="23"/>
      <c r="S13" s="23"/>
      <c r="T13" s="23"/>
    </row>
    <row r="14" spans="1:20" s="23" customFormat="1" ht="16.7" customHeight="1" x14ac:dyDescent="0.35">
      <c r="A14" s="13"/>
      <c r="B14" s="15"/>
      <c r="C14" s="20"/>
      <c r="D14" s="74" t="s">
        <v>10</v>
      </c>
      <c r="E14" s="75"/>
      <c r="F14" s="76"/>
      <c r="G14" s="77"/>
      <c r="H14" s="78"/>
      <c r="I14" s="79"/>
      <c r="J14" s="78"/>
      <c r="K14" s="78"/>
      <c r="L14" s="80"/>
      <c r="M14" s="78"/>
      <c r="N14" s="78"/>
      <c r="O14" s="78"/>
      <c r="P14" s="15"/>
      <c r="Q14" s="13"/>
    </row>
    <row r="15" spans="1:20" s="25" customFormat="1" ht="16.7" customHeight="1" x14ac:dyDescent="0.35">
      <c r="A15" s="13"/>
      <c r="B15" s="15"/>
      <c r="C15" s="20"/>
      <c r="D15" s="81"/>
      <c r="E15" s="82" t="s">
        <v>30</v>
      </c>
      <c r="F15" s="79"/>
      <c r="G15" s="79"/>
      <c r="H15" s="78"/>
      <c r="I15" s="78"/>
      <c r="J15" s="78"/>
      <c r="K15" s="78"/>
      <c r="L15" s="78"/>
      <c r="M15" s="83"/>
      <c r="N15" s="78"/>
      <c r="O15" s="78"/>
      <c r="P15" s="46"/>
      <c r="Q15" s="13"/>
      <c r="R15" s="23"/>
      <c r="S15" s="23"/>
      <c r="T15" s="23"/>
    </row>
    <row r="16" spans="1:20" s="25" customFormat="1" ht="16.7" customHeight="1" x14ac:dyDescent="0.35">
      <c r="A16" s="13"/>
      <c r="B16" s="15"/>
      <c r="C16" s="20"/>
      <c r="D16" s="81"/>
      <c r="E16" s="84" t="s">
        <v>28</v>
      </c>
      <c r="F16" s="85" t="s">
        <v>29</v>
      </c>
      <c r="G16" s="86" t="s">
        <v>22</v>
      </c>
      <c r="H16" s="78"/>
      <c r="I16" s="78"/>
      <c r="J16" s="78"/>
      <c r="K16" s="78"/>
      <c r="L16" s="78"/>
      <c r="M16" s="83"/>
      <c r="N16" s="78"/>
      <c r="O16" s="78"/>
      <c r="P16" s="46"/>
      <c r="Q16" s="13"/>
      <c r="R16" s="23"/>
      <c r="S16" s="23"/>
      <c r="T16" s="23"/>
    </row>
    <row r="17" spans="1:20" s="25" customFormat="1" ht="16.7" customHeight="1" x14ac:dyDescent="0.35">
      <c r="A17" s="13"/>
      <c r="B17" s="15"/>
      <c r="C17" s="20"/>
      <c r="D17" s="81"/>
      <c r="E17" s="93"/>
      <c r="F17" s="93"/>
      <c r="G17" s="87" t="s">
        <v>31</v>
      </c>
      <c r="H17" s="78"/>
      <c r="I17" s="78"/>
      <c r="J17" s="78"/>
      <c r="K17" s="78"/>
      <c r="L17" s="78"/>
      <c r="M17" s="83"/>
      <c r="N17" s="78"/>
      <c r="O17" s="78"/>
      <c r="P17" s="46"/>
      <c r="Q17" s="13"/>
      <c r="R17" s="23"/>
      <c r="S17" s="23"/>
      <c r="T17" s="23"/>
    </row>
    <row r="18" spans="1:20" s="25" customFormat="1" ht="6" customHeight="1" x14ac:dyDescent="0.35">
      <c r="A18" s="13"/>
      <c r="B18" s="15"/>
      <c r="C18" s="20"/>
      <c r="D18" s="78"/>
      <c r="E18" s="88"/>
      <c r="F18" s="78"/>
      <c r="G18" s="78"/>
      <c r="H18" s="78"/>
      <c r="I18" s="78"/>
      <c r="J18" s="78"/>
      <c r="K18" s="78"/>
      <c r="L18" s="89"/>
      <c r="M18" s="78"/>
      <c r="N18" s="78"/>
      <c r="O18" s="78"/>
      <c r="P18" s="46"/>
      <c r="Q18" s="13"/>
    </row>
    <row r="19" spans="1:20" s="25" customFormat="1" ht="75" customHeight="1" x14ac:dyDescent="0.3">
      <c r="A19" s="13"/>
      <c r="B19" s="15"/>
      <c r="C19" s="20"/>
      <c r="D19" s="94" t="s">
        <v>0</v>
      </c>
      <c r="E19" s="115" t="s">
        <v>34</v>
      </c>
      <c r="F19" s="116"/>
      <c r="G19" s="86" t="s">
        <v>35</v>
      </c>
      <c r="H19" s="90" t="s">
        <v>18</v>
      </c>
      <c r="I19" s="90" t="s">
        <v>23</v>
      </c>
      <c r="J19" s="90" t="s">
        <v>24</v>
      </c>
      <c r="K19" s="90" t="s">
        <v>17</v>
      </c>
      <c r="L19" s="95" t="s">
        <v>25</v>
      </c>
      <c r="M19" s="90" t="s">
        <v>19</v>
      </c>
      <c r="N19" s="90" t="s">
        <v>16</v>
      </c>
      <c r="O19" s="96" t="s">
        <v>27</v>
      </c>
      <c r="P19" s="46"/>
      <c r="Q19" s="13"/>
    </row>
    <row r="20" spans="1:20" s="25" customFormat="1" ht="15.75" x14ac:dyDescent="0.3">
      <c r="A20" s="13"/>
      <c r="B20" s="15"/>
      <c r="C20" s="20"/>
      <c r="D20" s="94"/>
      <c r="E20" s="85" t="s">
        <v>20</v>
      </c>
      <c r="F20" s="85" t="s">
        <v>21</v>
      </c>
      <c r="G20" s="96"/>
      <c r="H20" s="90"/>
      <c r="I20" s="90"/>
      <c r="J20" s="90"/>
      <c r="K20" s="90"/>
      <c r="L20" s="96"/>
      <c r="M20" s="90"/>
      <c r="N20" s="90"/>
      <c r="O20" s="90"/>
      <c r="P20" s="15"/>
      <c r="Q20" s="13"/>
    </row>
    <row r="21" spans="1:20" s="25" customFormat="1" ht="15.75" x14ac:dyDescent="0.35">
      <c r="A21" s="13"/>
      <c r="B21" s="15"/>
      <c r="C21" s="20"/>
      <c r="D21" s="97"/>
      <c r="E21" s="93"/>
      <c r="F21" s="93"/>
      <c r="G21" s="87" t="s">
        <v>31</v>
      </c>
      <c r="H21" s="97">
        <v>0.2</v>
      </c>
      <c r="I21" s="98">
        <v>3.4</v>
      </c>
      <c r="J21" s="98">
        <v>10</v>
      </c>
      <c r="K21" s="98">
        <v>1</v>
      </c>
      <c r="L21" s="91" t="s">
        <v>31</v>
      </c>
      <c r="M21" s="99">
        <v>0.5</v>
      </c>
      <c r="N21" s="97">
        <v>5</v>
      </c>
      <c r="O21" s="91" t="s">
        <v>31</v>
      </c>
      <c r="P21" s="15"/>
      <c r="Q21" s="13"/>
    </row>
    <row r="22" spans="1:20" s="25" customFormat="1" x14ac:dyDescent="0.3">
      <c r="A22" s="13"/>
      <c r="B22" s="15"/>
      <c r="C22" s="2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5"/>
      <c r="P22" s="15"/>
      <c r="Q22" s="13"/>
    </row>
    <row r="23" spans="1:20" s="25" customFormat="1" x14ac:dyDescent="0.3">
      <c r="A23" s="13"/>
      <c r="B23" s="15"/>
      <c r="C23" s="20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5"/>
      <c r="P23" s="15"/>
      <c r="Q23" s="13"/>
    </row>
    <row r="24" spans="1:20" s="25" customFormat="1" x14ac:dyDescent="0.3">
      <c r="A24" s="13"/>
      <c r="B24" s="15"/>
      <c r="C24" s="20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5"/>
      <c r="P24" s="15"/>
      <c r="Q24" s="13"/>
    </row>
    <row r="25" spans="1:20" s="25" customFormat="1" x14ac:dyDescent="0.3">
      <c r="A25" s="13"/>
      <c r="B25" s="15"/>
      <c r="C25" s="20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5"/>
      <c r="P25" s="15"/>
      <c r="Q25" s="13"/>
    </row>
    <row r="26" spans="1:20" s="25" customFormat="1" x14ac:dyDescent="0.3">
      <c r="A26" s="13"/>
      <c r="B26" s="15"/>
      <c r="C26" s="20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5"/>
      <c r="P26" s="15"/>
      <c r="Q26" s="13"/>
    </row>
    <row r="27" spans="1:20" s="25" customFormat="1" x14ac:dyDescent="0.3">
      <c r="A27" s="13"/>
      <c r="B27" s="15"/>
      <c r="C27" s="20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5"/>
      <c r="P27" s="15"/>
      <c r="Q27" s="13"/>
    </row>
    <row r="28" spans="1:20" s="25" customFormat="1" x14ac:dyDescent="0.3">
      <c r="A28" s="13"/>
      <c r="B28" s="15"/>
      <c r="C28" s="20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5"/>
      <c r="P28" s="15"/>
      <c r="Q28" s="13"/>
    </row>
    <row r="29" spans="1:20" s="25" customFormat="1" x14ac:dyDescent="0.3">
      <c r="A29" s="13"/>
      <c r="B29" s="15"/>
      <c r="C29" s="20"/>
      <c r="D29" s="27"/>
      <c r="E29" s="27"/>
      <c r="F29" s="27"/>
      <c r="G29" s="27"/>
      <c r="H29" s="27"/>
      <c r="I29" s="27"/>
      <c r="J29" s="27" t="s">
        <v>13</v>
      </c>
      <c r="K29" s="27"/>
      <c r="L29" s="27"/>
      <c r="M29" s="27"/>
      <c r="N29" s="27"/>
      <c r="O29" s="15"/>
      <c r="P29" s="15"/>
      <c r="Q29" s="13"/>
    </row>
    <row r="30" spans="1:20" s="25" customFormat="1" x14ac:dyDescent="0.3">
      <c r="A30" s="13"/>
      <c r="B30" s="15"/>
      <c r="C30" s="20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5"/>
      <c r="P30" s="15"/>
      <c r="Q30" s="13"/>
    </row>
    <row r="31" spans="1:20" s="25" customFormat="1" x14ac:dyDescent="0.3">
      <c r="A31" s="13"/>
      <c r="B31" s="15"/>
      <c r="C31" s="20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5"/>
      <c r="P31" s="15"/>
      <c r="Q31" s="13"/>
    </row>
    <row r="32" spans="1:20" s="25" customFormat="1" ht="151.69999999999999" customHeight="1" x14ac:dyDescent="0.4">
      <c r="A32" s="13"/>
      <c r="B32" s="15"/>
      <c r="C32" s="47" t="s">
        <v>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15"/>
      <c r="Q32" s="13"/>
    </row>
    <row r="33" spans="1:17" s="29" customFormat="1" ht="24.95" customHeight="1" x14ac:dyDescent="0.35">
      <c r="A33" s="28"/>
      <c r="B33" s="31"/>
      <c r="C33" s="48" t="s">
        <v>5</v>
      </c>
      <c r="D33" s="39"/>
      <c r="E33" s="39"/>
      <c r="F33" s="39"/>
      <c r="G33" s="39"/>
      <c r="H33" s="39"/>
      <c r="I33" s="39"/>
      <c r="K33" s="39"/>
      <c r="L33" s="39"/>
      <c r="M33" s="39"/>
      <c r="N33" s="39"/>
      <c r="O33" s="38"/>
      <c r="P33" s="31"/>
      <c r="Q33" s="28"/>
    </row>
    <row r="34" spans="1:17" s="30" customFormat="1" ht="42.95" customHeight="1" x14ac:dyDescent="0.3">
      <c r="A34" s="28"/>
      <c r="B34" s="31"/>
      <c r="C34" s="113" t="s">
        <v>6</v>
      </c>
      <c r="D34" s="117"/>
      <c r="E34" s="117"/>
      <c r="F34" s="117"/>
      <c r="G34" s="117"/>
      <c r="H34" s="117"/>
      <c r="I34" s="50"/>
      <c r="J34" s="51" t="s">
        <v>7</v>
      </c>
      <c r="K34" s="50"/>
      <c r="L34" s="50"/>
      <c r="M34" s="50"/>
      <c r="N34" s="50"/>
      <c r="O34" s="51"/>
      <c r="P34" s="32"/>
      <c r="Q34" s="28"/>
    </row>
    <row r="35" spans="1:17" s="30" customFormat="1" ht="30.95" customHeight="1" x14ac:dyDescent="0.35">
      <c r="A35" s="28"/>
      <c r="B35" s="31"/>
      <c r="C35" s="40" t="s">
        <v>1</v>
      </c>
      <c r="D35" s="40"/>
      <c r="E35" s="40"/>
      <c r="F35" s="40"/>
      <c r="G35" s="40"/>
      <c r="H35" s="40"/>
      <c r="I35" s="40"/>
      <c r="J35" s="52"/>
      <c r="K35" s="40"/>
      <c r="L35" s="40"/>
      <c r="M35" s="40"/>
      <c r="N35" s="40"/>
      <c r="O35" s="52"/>
      <c r="P35" s="32"/>
      <c r="Q35" s="28"/>
    </row>
    <row r="36" spans="1:17" s="30" customFormat="1" ht="16.7" customHeight="1" x14ac:dyDescent="0.35">
      <c r="A36" s="28"/>
      <c r="B36" s="31"/>
      <c r="C36" s="41" t="s">
        <v>8</v>
      </c>
      <c r="D36" s="40"/>
      <c r="E36" s="40"/>
      <c r="F36" s="40"/>
      <c r="G36" s="40"/>
      <c r="H36" s="40"/>
      <c r="I36" s="40"/>
      <c r="J36" s="51" t="s">
        <v>37</v>
      </c>
      <c r="K36" s="40"/>
      <c r="L36" s="40"/>
      <c r="M36" s="40"/>
      <c r="N36" s="40"/>
      <c r="O36" s="51"/>
      <c r="P36" s="32"/>
      <c r="Q36" s="28"/>
    </row>
    <row r="37" spans="1:17" s="30" customFormat="1" ht="16.7" customHeight="1" x14ac:dyDescent="0.35">
      <c r="A37" s="28"/>
      <c r="B37" s="31"/>
      <c r="C37" s="53" t="s">
        <v>9</v>
      </c>
      <c r="D37" s="40"/>
      <c r="E37" s="40"/>
      <c r="F37" s="40"/>
      <c r="G37" s="40"/>
      <c r="H37" s="40"/>
      <c r="I37" s="40"/>
      <c r="J37" s="51" t="s">
        <v>38</v>
      </c>
      <c r="K37" s="40"/>
      <c r="L37" s="40"/>
      <c r="M37" s="40"/>
      <c r="N37" s="40"/>
      <c r="O37" s="51"/>
      <c r="P37" s="32"/>
      <c r="Q37" s="28"/>
    </row>
    <row r="38" spans="1:17" ht="16.7" customHeight="1" x14ac:dyDescent="0.35">
      <c r="A38" s="28"/>
      <c r="B38" s="31"/>
      <c r="C38" s="53" t="s">
        <v>2</v>
      </c>
      <c r="D38" s="42"/>
      <c r="E38" s="42"/>
      <c r="F38" s="42"/>
      <c r="G38" s="42"/>
      <c r="H38" s="42"/>
      <c r="I38" s="42"/>
      <c r="J38" s="51" t="s">
        <v>3</v>
      </c>
      <c r="K38" s="42"/>
      <c r="L38" s="42"/>
      <c r="M38"/>
      <c r="N38" s="42"/>
      <c r="O38" s="51"/>
      <c r="P38" s="32"/>
      <c r="Q38" s="28"/>
    </row>
    <row r="39" spans="1:17" ht="16.7" customHeight="1" x14ac:dyDescent="0.35">
      <c r="A39" s="28"/>
      <c r="B39" s="31"/>
      <c r="C39" s="53"/>
      <c r="D39" s="42"/>
      <c r="E39" s="42"/>
      <c r="F39" s="42"/>
      <c r="G39" s="42"/>
      <c r="H39" s="42"/>
      <c r="I39" s="42"/>
      <c r="K39" s="42"/>
      <c r="L39" s="42"/>
      <c r="M39" s="48" t="s">
        <v>39</v>
      </c>
      <c r="O39" s="39"/>
      <c r="P39" s="32"/>
      <c r="Q39" s="28"/>
    </row>
    <row r="40" spans="1:17" ht="16.7" customHeight="1" x14ac:dyDescent="0.35">
      <c r="A40" s="28"/>
      <c r="B40" s="31"/>
      <c r="C40" s="53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54"/>
      <c r="P40" s="32"/>
      <c r="Q40" s="28"/>
    </row>
    <row r="41" spans="1:17" s="29" customFormat="1" ht="9.1999999999999993" customHeight="1" x14ac:dyDescent="0.35">
      <c r="A41" s="28"/>
      <c r="B41" s="31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9"/>
      <c r="P41" s="31"/>
      <c r="Q41" s="28"/>
    </row>
    <row r="42" spans="1:17" s="29" customFormat="1" ht="399.95" customHeight="1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</sheetData>
  <sheetProtection password="8E71" sheet="1" objects="1" scenarios="1"/>
  <mergeCells count="3">
    <mergeCell ref="C8:O8"/>
    <mergeCell ref="E19:F19"/>
    <mergeCell ref="C34:H34"/>
  </mergeCells>
  <phoneticPr fontId="0" type="noConversion"/>
  <dataValidations count="2">
    <dataValidation allowBlank="1" sqref="O5:O7 O1:O2 A1:B1048576 D1:N7 K22:O33 C42:N65536 C35 O35 O41:O65536 C37:C40 J35 P20:Q65536 D35:I40 C1:C32 J40 Q14:Q19 D9:O13 U1:IV1048576 P1:T13 R18:T65536 D22:I33 J22:J32 K35:L40 N35:N40 M35:M37 M39:M40"/>
    <dataValidation allowBlank="1" showInputMessage="1" sqref="R14:T17 F20:F21 E16:G17 F18 D15:D21 E18:E21 H15:O21 G18:G21 P14:P19 D14:O14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6"/>
  <sheetViews>
    <sheetView tabSelected="1" zoomScaleNormal="82" workbookViewId="0">
      <selection activeCell="T4" sqref="T4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1" style="111" customWidth="1"/>
    <col min="15" max="16" width="9.85546875" style="1" customWidth="1"/>
    <col min="17" max="17" width="15.42578125" style="1" hidden="1" customWidth="1"/>
    <col min="18" max="18" width="13" style="111" customWidth="1"/>
    <col min="19" max="19" width="2.85546875" style="1" customWidth="1"/>
    <col min="20" max="58" width="79.42578125" style="1" customWidth="1"/>
    <col min="59" max="16384" width="12.28515625" style="1"/>
  </cols>
  <sheetData>
    <row r="1" spans="1:58" ht="7.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1"/>
      <c r="O1" s="5"/>
      <c r="P1" s="5"/>
      <c r="Q1" s="5"/>
      <c r="R1" s="10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58" ht="120.75" customHeight="1" x14ac:dyDescent="0.3">
      <c r="A2" s="5"/>
      <c r="B2" s="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02"/>
      <c r="O2" s="15"/>
      <c r="P2" s="3"/>
      <c r="Q2" s="15"/>
      <c r="R2" s="109"/>
      <c r="S2" s="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ht="15" customHeight="1" x14ac:dyDescent="0.3">
      <c r="A3" s="5"/>
      <c r="B3" s="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02"/>
      <c r="O3" s="15"/>
      <c r="P3" s="3"/>
      <c r="Q3" s="15"/>
      <c r="R3" s="109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1:58" x14ac:dyDescent="0.3">
      <c r="A4" s="5"/>
      <c r="B4" s="3"/>
      <c r="C4" s="15"/>
      <c r="D4" s="46" t="s">
        <v>10</v>
      </c>
      <c r="E4" s="118"/>
      <c r="F4" s="119"/>
      <c r="G4" s="120"/>
      <c r="H4" s="67"/>
      <c r="I4" s="15"/>
      <c r="J4" s="15"/>
      <c r="K4" s="15"/>
      <c r="L4" s="15"/>
      <c r="M4" s="15"/>
      <c r="N4" s="102"/>
      <c r="O4" s="68"/>
      <c r="P4" s="3"/>
      <c r="Q4" s="15"/>
      <c r="R4" s="109"/>
      <c r="S4" s="3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x14ac:dyDescent="0.3">
      <c r="A5" s="5"/>
      <c r="B5" s="3"/>
      <c r="C5" s="15"/>
      <c r="D5" s="46"/>
      <c r="E5" s="26"/>
      <c r="F5" s="68"/>
      <c r="G5" s="68"/>
      <c r="H5" s="15"/>
      <c r="I5" s="15"/>
      <c r="J5" s="15"/>
      <c r="K5" s="15"/>
      <c r="L5" s="15"/>
      <c r="M5" s="68"/>
      <c r="N5" s="102"/>
      <c r="O5" s="68"/>
      <c r="P5" s="3"/>
      <c r="Q5" s="68"/>
      <c r="R5" s="109"/>
      <c r="S5" s="3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pans="1:58" ht="16.7" customHeight="1" x14ac:dyDescent="0.3">
      <c r="A6" s="5"/>
      <c r="B6" s="3"/>
      <c r="C6" s="15"/>
      <c r="D6" s="46"/>
      <c r="E6" s="69" t="s">
        <v>30</v>
      </c>
      <c r="F6" s="17"/>
      <c r="G6" s="17"/>
      <c r="H6" s="17"/>
      <c r="I6" s="15"/>
      <c r="J6" s="15"/>
      <c r="K6" s="15"/>
      <c r="L6" s="15"/>
      <c r="M6" s="17"/>
      <c r="N6" s="102"/>
      <c r="O6" s="68"/>
      <c r="P6" s="3"/>
      <c r="Q6" s="17"/>
      <c r="R6" s="109"/>
      <c r="S6" s="3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58" ht="30" x14ac:dyDescent="0.3">
      <c r="A7" s="5"/>
      <c r="B7" s="3"/>
      <c r="C7" s="15"/>
      <c r="D7" s="46"/>
      <c r="E7" s="70" t="s">
        <v>28</v>
      </c>
      <c r="F7" s="64" t="s">
        <v>29</v>
      </c>
      <c r="G7" s="66" t="s">
        <v>22</v>
      </c>
      <c r="H7" s="71" t="s">
        <v>22</v>
      </c>
      <c r="I7" s="15"/>
      <c r="J7" s="15"/>
      <c r="K7" s="15"/>
      <c r="L7" s="15"/>
      <c r="M7" s="15"/>
      <c r="N7" s="102"/>
      <c r="O7" s="68"/>
      <c r="P7" s="3"/>
      <c r="Q7" s="15"/>
      <c r="R7" s="109"/>
      <c r="S7" s="3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1:58" x14ac:dyDescent="0.3">
      <c r="A8" s="5"/>
      <c r="B8" s="3"/>
      <c r="C8" s="15"/>
      <c r="D8" s="46"/>
      <c r="E8" s="12"/>
      <c r="F8" s="12"/>
      <c r="G8" s="60" t="e">
        <f>AVERAGE(E8:F8)</f>
        <v>#DIV/0!</v>
      </c>
      <c r="H8" s="62" t="str">
        <f>IF(OR(ISNUMBER(Replicate_1),ISNUMBER(Replicate_2)),Replicate_average,"")</f>
        <v/>
      </c>
      <c r="I8" s="15"/>
      <c r="J8" s="15"/>
      <c r="K8" s="15"/>
      <c r="L8" s="15"/>
      <c r="M8" s="15"/>
      <c r="N8" s="102"/>
      <c r="O8" s="68"/>
      <c r="P8" s="3"/>
      <c r="Q8" s="15"/>
      <c r="R8" s="109"/>
      <c r="S8" s="3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58" ht="15.2" customHeight="1" x14ac:dyDescent="0.3">
      <c r="A9" s="5"/>
      <c r="B9" s="3"/>
      <c r="C9" s="15"/>
      <c r="D9" s="15"/>
      <c r="E9" s="15"/>
      <c r="F9" s="15"/>
      <c r="G9" s="15"/>
      <c r="H9" s="17"/>
      <c r="I9" s="15"/>
      <c r="J9" s="15"/>
      <c r="K9" s="15"/>
      <c r="L9" s="15"/>
      <c r="M9" s="15"/>
      <c r="N9" s="103"/>
      <c r="O9" s="15"/>
      <c r="P9" s="3"/>
      <c r="Q9" s="15"/>
      <c r="R9" s="109"/>
      <c r="S9" s="3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2" customFormat="1" x14ac:dyDescent="0.3">
      <c r="A10" s="5"/>
      <c r="B10" s="3"/>
      <c r="C10" s="15"/>
      <c r="D10" s="15"/>
      <c r="E10" s="63"/>
      <c r="F10" s="15"/>
      <c r="G10" s="15"/>
      <c r="H10" s="15"/>
      <c r="I10" s="15"/>
      <c r="J10" s="15"/>
      <c r="K10" s="15"/>
      <c r="L10" s="15"/>
      <c r="M10" s="15"/>
      <c r="N10" s="104" t="s">
        <v>26</v>
      </c>
      <c r="O10" s="15"/>
      <c r="P10" s="3"/>
      <c r="Q10" s="15"/>
      <c r="R10" s="109"/>
      <c r="S10" s="3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1" customFormat="1" ht="83.1" customHeight="1" x14ac:dyDescent="0.2">
      <c r="A11" s="7"/>
      <c r="B11" s="8"/>
      <c r="C11" s="55"/>
      <c r="D11" s="6" t="s">
        <v>0</v>
      </c>
      <c r="E11" s="121" t="s">
        <v>33</v>
      </c>
      <c r="F11" s="122"/>
      <c r="G11" s="66" t="s">
        <v>22</v>
      </c>
      <c r="H11" s="65" t="s">
        <v>32</v>
      </c>
      <c r="I11" s="18" t="s">
        <v>18</v>
      </c>
      <c r="J11" s="18" t="s">
        <v>23</v>
      </c>
      <c r="K11" s="18" t="s">
        <v>24</v>
      </c>
      <c r="L11" s="18" t="s">
        <v>17</v>
      </c>
      <c r="M11" s="66" t="s">
        <v>25</v>
      </c>
      <c r="N11" s="105" t="s">
        <v>25</v>
      </c>
      <c r="O11" s="18" t="s">
        <v>19</v>
      </c>
      <c r="P11" s="18" t="s">
        <v>16</v>
      </c>
      <c r="Q11" s="66" t="s">
        <v>27</v>
      </c>
      <c r="R11" s="106" t="s">
        <v>27</v>
      </c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1" customFormat="1" x14ac:dyDescent="0.2">
      <c r="A12" s="7"/>
      <c r="B12" s="8"/>
      <c r="C12" s="55"/>
      <c r="D12" s="6"/>
      <c r="E12" s="61" t="s">
        <v>20</v>
      </c>
      <c r="F12" s="61" t="s">
        <v>21</v>
      </c>
      <c r="G12" s="58"/>
      <c r="H12" s="57"/>
      <c r="I12" s="18"/>
      <c r="J12" s="18"/>
      <c r="K12" s="18"/>
      <c r="L12" s="18"/>
      <c r="M12" s="58"/>
      <c r="N12" s="106"/>
      <c r="O12" s="18"/>
      <c r="P12" s="18"/>
      <c r="Q12" s="58"/>
      <c r="R12" s="112"/>
      <c r="S12" s="9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x14ac:dyDescent="0.3">
      <c r="A13" s="5"/>
      <c r="B13" s="3"/>
      <c r="C13" s="56">
        <v>1</v>
      </c>
      <c r="D13" s="59"/>
      <c r="E13" s="92"/>
      <c r="F13" s="12"/>
      <c r="G13" s="60" t="str">
        <f t="shared" ref="G13:G52" si="0">IF(OR(COUNT(E13:F13)=0,$H$8=""),"",(AVERAGE(E13:F13)-Replicate_average))</f>
        <v/>
      </c>
      <c r="H13" s="62" t="str">
        <f>G13</f>
        <v/>
      </c>
      <c r="I13" s="59">
        <v>0.2</v>
      </c>
      <c r="J13" s="72">
        <v>3.4</v>
      </c>
      <c r="K13" s="72">
        <v>10</v>
      </c>
      <c r="L13" s="72">
        <v>1</v>
      </c>
      <c r="M13" s="60" t="str">
        <f t="shared" ref="M13:M52" si="1">IF(OR(ISBLANK(Sample_volume_mL),ISBLANK(Total_volume_assay_mL),ISBLANK(Incubation_time_min),ISBLANK(Dilution_fold),Average_absorbance="",Dilution_fold=0),"",( Average_absorbance*1/Incubation_time_min*1/Sample_volume_mL*Total_volume_assay_mL*Dilution_fold*55.25))</f>
        <v/>
      </c>
      <c r="N13" s="107" t="str">
        <f>M13</f>
        <v/>
      </c>
      <c r="O13" s="73">
        <v>0.5</v>
      </c>
      <c r="P13" s="59">
        <v>5</v>
      </c>
      <c r="Q13" s="60" t="str">
        <f t="shared" ref="Q13:Q52" si="2">IF(OR(ISBLANK(Sample_weight_g),ISBLANK(Extract_volume_mL),Analyte_Units_L=""),"",(Analyte_Units_L*1/Sample_weight_g*Extract_volume_mL*1/1000))</f>
        <v/>
      </c>
      <c r="R13" s="62" t="str">
        <f>Q13</f>
        <v/>
      </c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x14ac:dyDescent="0.3">
      <c r="A14" s="5"/>
      <c r="B14" s="3"/>
      <c r="C14" s="56">
        <v>2</v>
      </c>
      <c r="D14" s="59"/>
      <c r="E14" s="92"/>
      <c r="F14" s="12"/>
      <c r="G14" s="60" t="str">
        <f t="shared" si="0"/>
        <v/>
      </c>
      <c r="H14" s="62" t="str">
        <f t="shared" ref="H14:H52" si="3">IF(OR(ISNUMBER(Absorbance_A),ISNUMBER(Absorbance_B)),Average_absorbance,"")</f>
        <v/>
      </c>
      <c r="I14" s="59">
        <v>0.2</v>
      </c>
      <c r="J14" s="72">
        <v>3.4</v>
      </c>
      <c r="K14" s="72">
        <v>10</v>
      </c>
      <c r="L14" s="72">
        <v>1</v>
      </c>
      <c r="M14" s="60" t="str">
        <f t="shared" si="1"/>
        <v/>
      </c>
      <c r="N14" s="107" t="str">
        <f t="shared" ref="N14:N52" si="4">IF(OR(ISNUMBER(Absorbance_A),ISNUMBER(Absorbance_B)),Analyte_Units_L,"")</f>
        <v/>
      </c>
      <c r="O14" s="73">
        <v>0.5</v>
      </c>
      <c r="P14" s="59">
        <v>5</v>
      </c>
      <c r="Q14" s="60" t="str">
        <f t="shared" si="2"/>
        <v/>
      </c>
      <c r="R14" s="62" t="str">
        <f t="shared" ref="R14:R52" si="5">IF(OR(ISNUMBER(Absorbance_A),ISNUMBER(Absorbance_B)),Analyte_Units_g,"")</f>
        <v/>
      </c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x14ac:dyDescent="0.3">
      <c r="A15" s="5"/>
      <c r="B15" s="3"/>
      <c r="C15" s="56">
        <v>3</v>
      </c>
      <c r="D15" s="59"/>
      <c r="E15" s="92"/>
      <c r="F15" s="12"/>
      <c r="G15" s="60" t="str">
        <f t="shared" si="0"/>
        <v/>
      </c>
      <c r="H15" s="62" t="str">
        <f t="shared" si="3"/>
        <v/>
      </c>
      <c r="I15" s="59">
        <v>0.2</v>
      </c>
      <c r="J15" s="72">
        <v>3.4</v>
      </c>
      <c r="K15" s="72">
        <v>10</v>
      </c>
      <c r="L15" s="72">
        <v>1</v>
      </c>
      <c r="M15" s="60" t="str">
        <f t="shared" si="1"/>
        <v/>
      </c>
      <c r="N15" s="107" t="str">
        <f t="shared" si="4"/>
        <v/>
      </c>
      <c r="O15" s="73">
        <v>0.5</v>
      </c>
      <c r="P15" s="59">
        <v>5</v>
      </c>
      <c r="Q15" s="60" t="str">
        <f t="shared" si="2"/>
        <v/>
      </c>
      <c r="R15" s="62" t="str">
        <f t="shared" si="5"/>
        <v/>
      </c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x14ac:dyDescent="0.3">
      <c r="A16" s="5"/>
      <c r="B16" s="3"/>
      <c r="C16" s="56">
        <v>4</v>
      </c>
      <c r="D16" s="59"/>
      <c r="E16" s="92"/>
      <c r="F16" s="12"/>
      <c r="G16" s="60" t="str">
        <f t="shared" si="0"/>
        <v/>
      </c>
      <c r="H16" s="62" t="str">
        <f t="shared" si="3"/>
        <v/>
      </c>
      <c r="I16" s="59">
        <v>0.2</v>
      </c>
      <c r="J16" s="72">
        <v>3.4</v>
      </c>
      <c r="K16" s="72">
        <v>10</v>
      </c>
      <c r="L16" s="72">
        <v>1</v>
      </c>
      <c r="M16" s="60" t="str">
        <f t="shared" si="1"/>
        <v/>
      </c>
      <c r="N16" s="107" t="str">
        <f t="shared" si="4"/>
        <v/>
      </c>
      <c r="O16" s="73">
        <v>0.5</v>
      </c>
      <c r="P16" s="59">
        <v>5</v>
      </c>
      <c r="Q16" s="60" t="str">
        <f t="shared" si="2"/>
        <v/>
      </c>
      <c r="R16" s="62" t="str">
        <f t="shared" si="5"/>
        <v/>
      </c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x14ac:dyDescent="0.3">
      <c r="A17" s="5"/>
      <c r="B17" s="3"/>
      <c r="C17" s="56">
        <v>5</v>
      </c>
      <c r="D17" s="59"/>
      <c r="E17" s="92"/>
      <c r="F17" s="12"/>
      <c r="G17" s="60" t="str">
        <f t="shared" si="0"/>
        <v/>
      </c>
      <c r="H17" s="62" t="str">
        <f t="shared" si="3"/>
        <v/>
      </c>
      <c r="I17" s="59">
        <v>0.2</v>
      </c>
      <c r="J17" s="72">
        <v>3.4</v>
      </c>
      <c r="K17" s="72">
        <v>10</v>
      </c>
      <c r="L17" s="72">
        <v>1</v>
      </c>
      <c r="M17" s="60" t="str">
        <f t="shared" si="1"/>
        <v/>
      </c>
      <c r="N17" s="107" t="str">
        <f t="shared" si="4"/>
        <v/>
      </c>
      <c r="O17" s="73">
        <v>0.5</v>
      </c>
      <c r="P17" s="59">
        <v>5</v>
      </c>
      <c r="Q17" s="60" t="str">
        <f t="shared" si="2"/>
        <v/>
      </c>
      <c r="R17" s="62" t="str">
        <f t="shared" si="5"/>
        <v/>
      </c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x14ac:dyDescent="0.3">
      <c r="A18" s="5"/>
      <c r="B18" s="3"/>
      <c r="C18" s="56">
        <v>6</v>
      </c>
      <c r="D18" s="59"/>
      <c r="E18" s="92"/>
      <c r="F18" s="12"/>
      <c r="G18" s="60" t="str">
        <f t="shared" si="0"/>
        <v/>
      </c>
      <c r="H18" s="62" t="str">
        <f t="shared" si="3"/>
        <v/>
      </c>
      <c r="I18" s="59">
        <v>0.2</v>
      </c>
      <c r="J18" s="72">
        <v>3.4</v>
      </c>
      <c r="K18" s="72">
        <v>10</v>
      </c>
      <c r="L18" s="72">
        <v>1</v>
      </c>
      <c r="M18" s="60" t="str">
        <f t="shared" si="1"/>
        <v/>
      </c>
      <c r="N18" s="107" t="str">
        <f t="shared" si="4"/>
        <v/>
      </c>
      <c r="O18" s="73">
        <v>0.5</v>
      </c>
      <c r="P18" s="59">
        <v>5</v>
      </c>
      <c r="Q18" s="60" t="str">
        <f t="shared" si="2"/>
        <v/>
      </c>
      <c r="R18" s="62" t="str">
        <f t="shared" si="5"/>
        <v/>
      </c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x14ac:dyDescent="0.3">
      <c r="A19" s="5"/>
      <c r="B19" s="3"/>
      <c r="C19" s="56">
        <v>7</v>
      </c>
      <c r="D19" s="59"/>
      <c r="E19" s="92"/>
      <c r="F19" s="12"/>
      <c r="G19" s="60" t="str">
        <f t="shared" si="0"/>
        <v/>
      </c>
      <c r="H19" s="62" t="str">
        <f t="shared" si="3"/>
        <v/>
      </c>
      <c r="I19" s="59">
        <v>0.2</v>
      </c>
      <c r="J19" s="72">
        <v>3.4</v>
      </c>
      <c r="K19" s="72">
        <v>10</v>
      </c>
      <c r="L19" s="72">
        <v>1</v>
      </c>
      <c r="M19" s="60" t="str">
        <f t="shared" si="1"/>
        <v/>
      </c>
      <c r="N19" s="107" t="str">
        <f t="shared" si="4"/>
        <v/>
      </c>
      <c r="O19" s="73">
        <v>0.5</v>
      </c>
      <c r="P19" s="59">
        <v>5</v>
      </c>
      <c r="Q19" s="60" t="str">
        <f t="shared" si="2"/>
        <v/>
      </c>
      <c r="R19" s="62" t="str">
        <f t="shared" si="5"/>
        <v/>
      </c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x14ac:dyDescent="0.3">
      <c r="A20" s="5"/>
      <c r="B20" s="3"/>
      <c r="C20" s="56">
        <v>8</v>
      </c>
      <c r="D20" s="59"/>
      <c r="E20" s="92"/>
      <c r="F20" s="12"/>
      <c r="G20" s="60" t="str">
        <f t="shared" si="0"/>
        <v/>
      </c>
      <c r="H20" s="62" t="str">
        <f t="shared" si="3"/>
        <v/>
      </c>
      <c r="I20" s="59">
        <v>0.2</v>
      </c>
      <c r="J20" s="72">
        <v>3.4</v>
      </c>
      <c r="K20" s="72">
        <v>10</v>
      </c>
      <c r="L20" s="72">
        <v>1</v>
      </c>
      <c r="M20" s="60" t="str">
        <f t="shared" si="1"/>
        <v/>
      </c>
      <c r="N20" s="107" t="str">
        <f t="shared" si="4"/>
        <v/>
      </c>
      <c r="O20" s="73">
        <v>0.5</v>
      </c>
      <c r="P20" s="59">
        <v>5</v>
      </c>
      <c r="Q20" s="60" t="str">
        <f t="shared" si="2"/>
        <v/>
      </c>
      <c r="R20" s="62" t="str">
        <f t="shared" si="5"/>
        <v/>
      </c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x14ac:dyDescent="0.3">
      <c r="A21" s="5"/>
      <c r="B21" s="3"/>
      <c r="C21" s="56">
        <v>9</v>
      </c>
      <c r="D21" s="59"/>
      <c r="E21" s="92"/>
      <c r="F21" s="12"/>
      <c r="G21" s="60" t="str">
        <f t="shared" si="0"/>
        <v/>
      </c>
      <c r="H21" s="62" t="str">
        <f t="shared" si="3"/>
        <v/>
      </c>
      <c r="I21" s="59">
        <v>0.2</v>
      </c>
      <c r="J21" s="72">
        <v>3.4</v>
      </c>
      <c r="K21" s="72">
        <v>10</v>
      </c>
      <c r="L21" s="72">
        <v>1</v>
      </c>
      <c r="M21" s="60" t="str">
        <f t="shared" si="1"/>
        <v/>
      </c>
      <c r="N21" s="107" t="str">
        <f t="shared" si="4"/>
        <v/>
      </c>
      <c r="O21" s="73">
        <v>0.5</v>
      </c>
      <c r="P21" s="59">
        <v>5</v>
      </c>
      <c r="Q21" s="60" t="str">
        <f t="shared" si="2"/>
        <v/>
      </c>
      <c r="R21" s="62" t="str">
        <f t="shared" si="5"/>
        <v/>
      </c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x14ac:dyDescent="0.3">
      <c r="A22" s="5"/>
      <c r="B22" s="3"/>
      <c r="C22" s="56">
        <v>10</v>
      </c>
      <c r="D22" s="59"/>
      <c r="E22" s="92"/>
      <c r="F22" s="12"/>
      <c r="G22" s="60" t="str">
        <f t="shared" si="0"/>
        <v/>
      </c>
      <c r="H22" s="62" t="str">
        <f t="shared" si="3"/>
        <v/>
      </c>
      <c r="I22" s="59">
        <v>0.2</v>
      </c>
      <c r="J22" s="72">
        <v>3.4</v>
      </c>
      <c r="K22" s="72">
        <v>10</v>
      </c>
      <c r="L22" s="72">
        <v>1</v>
      </c>
      <c r="M22" s="60" t="str">
        <f t="shared" si="1"/>
        <v/>
      </c>
      <c r="N22" s="107" t="str">
        <f t="shared" si="4"/>
        <v/>
      </c>
      <c r="O22" s="73">
        <v>0.5</v>
      </c>
      <c r="P22" s="59">
        <v>5</v>
      </c>
      <c r="Q22" s="60" t="str">
        <f t="shared" si="2"/>
        <v/>
      </c>
      <c r="R22" s="62" t="str">
        <f t="shared" si="5"/>
        <v/>
      </c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x14ac:dyDescent="0.3">
      <c r="A23" s="5"/>
      <c r="B23" s="3"/>
      <c r="C23" s="56">
        <v>11</v>
      </c>
      <c r="D23" s="59"/>
      <c r="E23" s="92"/>
      <c r="F23" s="12"/>
      <c r="G23" s="60" t="str">
        <f t="shared" si="0"/>
        <v/>
      </c>
      <c r="H23" s="62" t="str">
        <f t="shared" si="3"/>
        <v/>
      </c>
      <c r="I23" s="59">
        <v>0.2</v>
      </c>
      <c r="J23" s="72">
        <v>3.4</v>
      </c>
      <c r="K23" s="72">
        <v>10</v>
      </c>
      <c r="L23" s="72">
        <v>1</v>
      </c>
      <c r="M23" s="60" t="str">
        <f t="shared" si="1"/>
        <v/>
      </c>
      <c r="N23" s="107" t="str">
        <f t="shared" si="4"/>
        <v/>
      </c>
      <c r="O23" s="73">
        <v>0.5</v>
      </c>
      <c r="P23" s="59">
        <v>5</v>
      </c>
      <c r="Q23" s="60" t="str">
        <f t="shared" si="2"/>
        <v/>
      </c>
      <c r="R23" s="62" t="str">
        <f t="shared" si="5"/>
        <v/>
      </c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x14ac:dyDescent="0.3">
      <c r="A24" s="5"/>
      <c r="B24" s="3"/>
      <c r="C24" s="56">
        <v>12</v>
      </c>
      <c r="D24" s="59"/>
      <c r="E24" s="92"/>
      <c r="F24" s="12"/>
      <c r="G24" s="60" t="str">
        <f t="shared" si="0"/>
        <v/>
      </c>
      <c r="H24" s="62" t="str">
        <f t="shared" si="3"/>
        <v/>
      </c>
      <c r="I24" s="59">
        <v>0.2</v>
      </c>
      <c r="J24" s="72">
        <v>3.4</v>
      </c>
      <c r="K24" s="72">
        <v>10</v>
      </c>
      <c r="L24" s="72">
        <v>1</v>
      </c>
      <c r="M24" s="60" t="str">
        <f t="shared" si="1"/>
        <v/>
      </c>
      <c r="N24" s="107" t="str">
        <f t="shared" si="4"/>
        <v/>
      </c>
      <c r="O24" s="73">
        <v>0.5</v>
      </c>
      <c r="P24" s="59">
        <v>5</v>
      </c>
      <c r="Q24" s="60" t="str">
        <f t="shared" si="2"/>
        <v/>
      </c>
      <c r="R24" s="62" t="str">
        <f t="shared" si="5"/>
        <v/>
      </c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x14ac:dyDescent="0.3">
      <c r="A25" s="5"/>
      <c r="B25" s="3"/>
      <c r="C25" s="56">
        <v>13</v>
      </c>
      <c r="D25" s="59"/>
      <c r="E25" s="92"/>
      <c r="F25" s="12"/>
      <c r="G25" s="60" t="str">
        <f t="shared" si="0"/>
        <v/>
      </c>
      <c r="H25" s="62" t="str">
        <f t="shared" si="3"/>
        <v/>
      </c>
      <c r="I25" s="59">
        <v>0.2</v>
      </c>
      <c r="J25" s="72">
        <v>3.4</v>
      </c>
      <c r="K25" s="72">
        <v>10</v>
      </c>
      <c r="L25" s="72">
        <v>1</v>
      </c>
      <c r="M25" s="60" t="str">
        <f t="shared" si="1"/>
        <v/>
      </c>
      <c r="N25" s="107" t="str">
        <f t="shared" si="4"/>
        <v/>
      </c>
      <c r="O25" s="73">
        <v>0.5</v>
      </c>
      <c r="P25" s="59">
        <v>5</v>
      </c>
      <c r="Q25" s="60" t="str">
        <f t="shared" si="2"/>
        <v/>
      </c>
      <c r="R25" s="62" t="str">
        <f t="shared" si="5"/>
        <v/>
      </c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x14ac:dyDescent="0.3">
      <c r="A26" s="5"/>
      <c r="B26" s="3"/>
      <c r="C26" s="56">
        <v>14</v>
      </c>
      <c r="D26" s="59"/>
      <c r="E26" s="92"/>
      <c r="F26" s="12"/>
      <c r="G26" s="60" t="str">
        <f t="shared" si="0"/>
        <v/>
      </c>
      <c r="H26" s="62" t="str">
        <f t="shared" si="3"/>
        <v/>
      </c>
      <c r="I26" s="59">
        <v>0.2</v>
      </c>
      <c r="J26" s="72">
        <v>3.4</v>
      </c>
      <c r="K26" s="72">
        <v>10</v>
      </c>
      <c r="L26" s="72">
        <v>1</v>
      </c>
      <c r="M26" s="60" t="str">
        <f t="shared" si="1"/>
        <v/>
      </c>
      <c r="N26" s="107" t="str">
        <f t="shared" si="4"/>
        <v/>
      </c>
      <c r="O26" s="73">
        <v>0.5</v>
      </c>
      <c r="P26" s="59">
        <v>5</v>
      </c>
      <c r="Q26" s="60" t="str">
        <f t="shared" si="2"/>
        <v/>
      </c>
      <c r="R26" s="62" t="str">
        <f t="shared" si="5"/>
        <v/>
      </c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x14ac:dyDescent="0.3">
      <c r="A27" s="5"/>
      <c r="B27" s="3"/>
      <c r="C27" s="56">
        <v>15</v>
      </c>
      <c r="D27" s="59"/>
      <c r="E27" s="92"/>
      <c r="F27" s="12"/>
      <c r="G27" s="60" t="str">
        <f t="shared" si="0"/>
        <v/>
      </c>
      <c r="H27" s="62" t="str">
        <f t="shared" si="3"/>
        <v/>
      </c>
      <c r="I27" s="59">
        <v>0.2</v>
      </c>
      <c r="J27" s="72">
        <v>3.4</v>
      </c>
      <c r="K27" s="72">
        <v>10</v>
      </c>
      <c r="L27" s="72">
        <v>1</v>
      </c>
      <c r="M27" s="60" t="str">
        <f t="shared" si="1"/>
        <v/>
      </c>
      <c r="N27" s="107" t="str">
        <f t="shared" si="4"/>
        <v/>
      </c>
      <c r="O27" s="73">
        <v>0.5</v>
      </c>
      <c r="P27" s="59">
        <v>5</v>
      </c>
      <c r="Q27" s="60" t="str">
        <f t="shared" si="2"/>
        <v/>
      </c>
      <c r="R27" s="62" t="str">
        <f t="shared" si="5"/>
        <v/>
      </c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x14ac:dyDescent="0.3">
      <c r="A28" s="5"/>
      <c r="B28" s="3"/>
      <c r="C28" s="56">
        <v>16</v>
      </c>
      <c r="D28" s="59"/>
      <c r="E28" s="92"/>
      <c r="F28" s="12"/>
      <c r="G28" s="60" t="str">
        <f t="shared" si="0"/>
        <v/>
      </c>
      <c r="H28" s="62" t="str">
        <f t="shared" si="3"/>
        <v/>
      </c>
      <c r="I28" s="59">
        <v>0.2</v>
      </c>
      <c r="J28" s="72">
        <v>3.4</v>
      </c>
      <c r="K28" s="72">
        <v>10</v>
      </c>
      <c r="L28" s="72">
        <v>1</v>
      </c>
      <c r="M28" s="60" t="str">
        <f t="shared" si="1"/>
        <v/>
      </c>
      <c r="N28" s="107" t="str">
        <f t="shared" si="4"/>
        <v/>
      </c>
      <c r="O28" s="73">
        <v>0.5</v>
      </c>
      <c r="P28" s="59">
        <v>5</v>
      </c>
      <c r="Q28" s="60" t="str">
        <f t="shared" si="2"/>
        <v/>
      </c>
      <c r="R28" s="62" t="str">
        <f t="shared" si="5"/>
        <v/>
      </c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58" x14ac:dyDescent="0.3">
      <c r="A29" s="5"/>
      <c r="B29" s="3"/>
      <c r="C29" s="56">
        <v>17</v>
      </c>
      <c r="D29" s="59"/>
      <c r="E29" s="92"/>
      <c r="F29" s="12"/>
      <c r="G29" s="60" t="str">
        <f t="shared" si="0"/>
        <v/>
      </c>
      <c r="H29" s="62" t="str">
        <f t="shared" si="3"/>
        <v/>
      </c>
      <c r="I29" s="59">
        <v>0.2</v>
      </c>
      <c r="J29" s="72">
        <v>3.4</v>
      </c>
      <c r="K29" s="72">
        <v>10</v>
      </c>
      <c r="L29" s="72">
        <v>1</v>
      </c>
      <c r="M29" s="60" t="str">
        <f t="shared" si="1"/>
        <v/>
      </c>
      <c r="N29" s="107" t="str">
        <f t="shared" si="4"/>
        <v/>
      </c>
      <c r="O29" s="73">
        <v>0.5</v>
      </c>
      <c r="P29" s="59">
        <v>5</v>
      </c>
      <c r="Q29" s="60" t="str">
        <f t="shared" si="2"/>
        <v/>
      </c>
      <c r="R29" s="62" t="str">
        <f t="shared" si="5"/>
        <v/>
      </c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spans="1:58" x14ac:dyDescent="0.3">
      <c r="A30" s="5"/>
      <c r="B30" s="3"/>
      <c r="C30" s="56">
        <v>18</v>
      </c>
      <c r="D30" s="59"/>
      <c r="E30" s="92"/>
      <c r="F30" s="12"/>
      <c r="G30" s="60" t="str">
        <f t="shared" si="0"/>
        <v/>
      </c>
      <c r="H30" s="62" t="str">
        <f t="shared" si="3"/>
        <v/>
      </c>
      <c r="I30" s="59">
        <v>0.2</v>
      </c>
      <c r="J30" s="72">
        <v>3.4</v>
      </c>
      <c r="K30" s="72">
        <v>10</v>
      </c>
      <c r="L30" s="72">
        <v>1</v>
      </c>
      <c r="M30" s="60" t="str">
        <f t="shared" si="1"/>
        <v/>
      </c>
      <c r="N30" s="107" t="str">
        <f t="shared" si="4"/>
        <v/>
      </c>
      <c r="O30" s="73">
        <v>0.5</v>
      </c>
      <c r="P30" s="59">
        <v>5</v>
      </c>
      <c r="Q30" s="60" t="str">
        <f t="shared" si="2"/>
        <v/>
      </c>
      <c r="R30" s="62" t="str">
        <f t="shared" si="5"/>
        <v/>
      </c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spans="1:58" x14ac:dyDescent="0.3">
      <c r="A31" s="5"/>
      <c r="B31" s="3"/>
      <c r="C31" s="56">
        <v>19</v>
      </c>
      <c r="D31" s="59"/>
      <c r="E31" s="92"/>
      <c r="F31" s="12"/>
      <c r="G31" s="60" t="str">
        <f t="shared" si="0"/>
        <v/>
      </c>
      <c r="H31" s="62" t="str">
        <f t="shared" si="3"/>
        <v/>
      </c>
      <c r="I31" s="59">
        <v>0.2</v>
      </c>
      <c r="J31" s="72">
        <v>3.4</v>
      </c>
      <c r="K31" s="72">
        <v>10</v>
      </c>
      <c r="L31" s="72">
        <v>1</v>
      </c>
      <c r="M31" s="60" t="str">
        <f t="shared" si="1"/>
        <v/>
      </c>
      <c r="N31" s="107" t="str">
        <f t="shared" si="4"/>
        <v/>
      </c>
      <c r="O31" s="73">
        <v>0.5</v>
      </c>
      <c r="P31" s="59">
        <v>5</v>
      </c>
      <c r="Q31" s="60" t="str">
        <f t="shared" si="2"/>
        <v/>
      </c>
      <c r="R31" s="62" t="str">
        <f t="shared" si="5"/>
        <v/>
      </c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58" x14ac:dyDescent="0.3">
      <c r="A32" s="5"/>
      <c r="B32" s="3"/>
      <c r="C32" s="56">
        <v>20</v>
      </c>
      <c r="D32" s="59"/>
      <c r="E32" s="92"/>
      <c r="F32" s="12"/>
      <c r="G32" s="60" t="str">
        <f t="shared" si="0"/>
        <v/>
      </c>
      <c r="H32" s="62" t="str">
        <f t="shared" si="3"/>
        <v/>
      </c>
      <c r="I32" s="59">
        <v>0.2</v>
      </c>
      <c r="J32" s="72">
        <v>3.4</v>
      </c>
      <c r="K32" s="72">
        <v>10</v>
      </c>
      <c r="L32" s="72">
        <v>1</v>
      </c>
      <c r="M32" s="60" t="str">
        <f t="shared" si="1"/>
        <v/>
      </c>
      <c r="N32" s="107" t="str">
        <f t="shared" si="4"/>
        <v/>
      </c>
      <c r="O32" s="73">
        <v>0.5</v>
      </c>
      <c r="P32" s="59">
        <v>5</v>
      </c>
      <c r="Q32" s="60" t="str">
        <f t="shared" si="2"/>
        <v/>
      </c>
      <c r="R32" s="62" t="str">
        <f t="shared" si="5"/>
        <v/>
      </c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58" x14ac:dyDescent="0.3">
      <c r="A33" s="5"/>
      <c r="B33" s="3"/>
      <c r="C33" s="56">
        <v>21</v>
      </c>
      <c r="D33" s="59"/>
      <c r="E33" s="92"/>
      <c r="F33" s="12"/>
      <c r="G33" s="60" t="str">
        <f t="shared" si="0"/>
        <v/>
      </c>
      <c r="H33" s="62" t="str">
        <f t="shared" si="3"/>
        <v/>
      </c>
      <c r="I33" s="59">
        <v>0.2</v>
      </c>
      <c r="J33" s="72">
        <v>3.4</v>
      </c>
      <c r="K33" s="72">
        <v>10</v>
      </c>
      <c r="L33" s="72">
        <v>1</v>
      </c>
      <c r="M33" s="60" t="str">
        <f t="shared" si="1"/>
        <v/>
      </c>
      <c r="N33" s="107" t="str">
        <f t="shared" si="4"/>
        <v/>
      </c>
      <c r="O33" s="73">
        <v>0.5</v>
      </c>
      <c r="P33" s="59">
        <v>5</v>
      </c>
      <c r="Q33" s="60" t="str">
        <f t="shared" si="2"/>
        <v/>
      </c>
      <c r="R33" s="62" t="str">
        <f t="shared" si="5"/>
        <v/>
      </c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x14ac:dyDescent="0.3">
      <c r="A34" s="5"/>
      <c r="B34" s="3"/>
      <c r="C34" s="56">
        <v>22</v>
      </c>
      <c r="D34" s="59"/>
      <c r="E34" s="92"/>
      <c r="F34" s="12"/>
      <c r="G34" s="60" t="str">
        <f t="shared" si="0"/>
        <v/>
      </c>
      <c r="H34" s="62" t="str">
        <f t="shared" si="3"/>
        <v/>
      </c>
      <c r="I34" s="59">
        <v>0.2</v>
      </c>
      <c r="J34" s="72">
        <v>3.4</v>
      </c>
      <c r="K34" s="72">
        <v>10</v>
      </c>
      <c r="L34" s="72">
        <v>1</v>
      </c>
      <c r="M34" s="60" t="str">
        <f t="shared" si="1"/>
        <v/>
      </c>
      <c r="N34" s="107" t="str">
        <f t="shared" si="4"/>
        <v/>
      </c>
      <c r="O34" s="73">
        <v>0.5</v>
      </c>
      <c r="P34" s="59">
        <v>5</v>
      </c>
      <c r="Q34" s="60" t="str">
        <f t="shared" si="2"/>
        <v/>
      </c>
      <c r="R34" s="62" t="str">
        <f t="shared" si="5"/>
        <v/>
      </c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x14ac:dyDescent="0.3">
      <c r="A35" s="5"/>
      <c r="B35" s="3"/>
      <c r="C35" s="56">
        <v>23</v>
      </c>
      <c r="D35" s="59"/>
      <c r="E35" s="92"/>
      <c r="F35" s="12"/>
      <c r="G35" s="60" t="str">
        <f t="shared" si="0"/>
        <v/>
      </c>
      <c r="H35" s="62" t="str">
        <f t="shared" si="3"/>
        <v/>
      </c>
      <c r="I35" s="59">
        <v>0.2</v>
      </c>
      <c r="J35" s="72">
        <v>3.4</v>
      </c>
      <c r="K35" s="72">
        <v>10</v>
      </c>
      <c r="L35" s="72">
        <v>1</v>
      </c>
      <c r="M35" s="60" t="str">
        <f t="shared" si="1"/>
        <v/>
      </c>
      <c r="N35" s="107" t="str">
        <f t="shared" si="4"/>
        <v/>
      </c>
      <c r="O35" s="73">
        <v>0.5</v>
      </c>
      <c r="P35" s="59">
        <v>5</v>
      </c>
      <c r="Q35" s="60" t="str">
        <f t="shared" si="2"/>
        <v/>
      </c>
      <c r="R35" s="62" t="str">
        <f t="shared" si="5"/>
        <v/>
      </c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x14ac:dyDescent="0.3">
      <c r="A36" s="5"/>
      <c r="B36" s="3"/>
      <c r="C36" s="56">
        <v>24</v>
      </c>
      <c r="D36" s="59"/>
      <c r="E36" s="92"/>
      <c r="F36" s="12"/>
      <c r="G36" s="60" t="str">
        <f t="shared" si="0"/>
        <v/>
      </c>
      <c r="H36" s="62" t="str">
        <f t="shared" si="3"/>
        <v/>
      </c>
      <c r="I36" s="59">
        <v>0.2</v>
      </c>
      <c r="J36" s="72">
        <v>3.4</v>
      </c>
      <c r="K36" s="72">
        <v>10</v>
      </c>
      <c r="L36" s="72">
        <v>1</v>
      </c>
      <c r="M36" s="60" t="str">
        <f t="shared" si="1"/>
        <v/>
      </c>
      <c r="N36" s="107" t="str">
        <f t="shared" si="4"/>
        <v/>
      </c>
      <c r="O36" s="73">
        <v>0.5</v>
      </c>
      <c r="P36" s="59">
        <v>5</v>
      </c>
      <c r="Q36" s="60" t="str">
        <f t="shared" si="2"/>
        <v/>
      </c>
      <c r="R36" s="62" t="str">
        <f t="shared" si="5"/>
        <v/>
      </c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x14ac:dyDescent="0.3">
      <c r="A37" s="5"/>
      <c r="B37" s="3"/>
      <c r="C37" s="56">
        <v>25</v>
      </c>
      <c r="D37" s="59"/>
      <c r="E37" s="92"/>
      <c r="F37" s="12"/>
      <c r="G37" s="60" t="str">
        <f t="shared" si="0"/>
        <v/>
      </c>
      <c r="H37" s="62" t="str">
        <f t="shared" si="3"/>
        <v/>
      </c>
      <c r="I37" s="59">
        <v>0.2</v>
      </c>
      <c r="J37" s="72">
        <v>3.4</v>
      </c>
      <c r="K37" s="72">
        <v>10</v>
      </c>
      <c r="L37" s="72">
        <v>1</v>
      </c>
      <c r="M37" s="60" t="str">
        <f t="shared" si="1"/>
        <v/>
      </c>
      <c r="N37" s="107" t="str">
        <f t="shared" si="4"/>
        <v/>
      </c>
      <c r="O37" s="73">
        <v>0.5</v>
      </c>
      <c r="P37" s="59">
        <v>5</v>
      </c>
      <c r="Q37" s="60" t="str">
        <f t="shared" si="2"/>
        <v/>
      </c>
      <c r="R37" s="62" t="str">
        <f t="shared" si="5"/>
        <v/>
      </c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x14ac:dyDescent="0.3">
      <c r="A38" s="5"/>
      <c r="B38" s="3"/>
      <c r="C38" s="56">
        <v>26</v>
      </c>
      <c r="D38" s="59"/>
      <c r="E38" s="92"/>
      <c r="F38" s="12"/>
      <c r="G38" s="60" t="str">
        <f t="shared" si="0"/>
        <v/>
      </c>
      <c r="H38" s="62" t="str">
        <f t="shared" si="3"/>
        <v/>
      </c>
      <c r="I38" s="59">
        <v>0.2</v>
      </c>
      <c r="J38" s="72">
        <v>3.4</v>
      </c>
      <c r="K38" s="72">
        <v>10</v>
      </c>
      <c r="L38" s="72">
        <v>1</v>
      </c>
      <c r="M38" s="60" t="str">
        <f t="shared" si="1"/>
        <v/>
      </c>
      <c r="N38" s="107" t="str">
        <f t="shared" si="4"/>
        <v/>
      </c>
      <c r="O38" s="73">
        <v>0.5</v>
      </c>
      <c r="P38" s="59">
        <v>5</v>
      </c>
      <c r="Q38" s="60" t="str">
        <f t="shared" si="2"/>
        <v/>
      </c>
      <c r="R38" s="62" t="str">
        <f t="shared" si="5"/>
        <v/>
      </c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x14ac:dyDescent="0.3">
      <c r="A39" s="5"/>
      <c r="B39" s="3"/>
      <c r="C39" s="56">
        <v>27</v>
      </c>
      <c r="D39" s="59"/>
      <c r="E39" s="92"/>
      <c r="F39" s="12"/>
      <c r="G39" s="60" t="str">
        <f t="shared" si="0"/>
        <v/>
      </c>
      <c r="H39" s="62" t="str">
        <f t="shared" si="3"/>
        <v/>
      </c>
      <c r="I39" s="59">
        <v>0.2</v>
      </c>
      <c r="J39" s="72">
        <v>3.4</v>
      </c>
      <c r="K39" s="72">
        <v>10</v>
      </c>
      <c r="L39" s="72">
        <v>1</v>
      </c>
      <c r="M39" s="60" t="str">
        <f t="shared" si="1"/>
        <v/>
      </c>
      <c r="N39" s="107" t="str">
        <f t="shared" si="4"/>
        <v/>
      </c>
      <c r="O39" s="73">
        <v>0.5</v>
      </c>
      <c r="P39" s="59">
        <v>5</v>
      </c>
      <c r="Q39" s="60" t="str">
        <f t="shared" si="2"/>
        <v/>
      </c>
      <c r="R39" s="62" t="str">
        <f t="shared" si="5"/>
        <v/>
      </c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x14ac:dyDescent="0.3">
      <c r="A40" s="5"/>
      <c r="B40" s="3"/>
      <c r="C40" s="56">
        <v>28</v>
      </c>
      <c r="D40" s="59"/>
      <c r="E40" s="92"/>
      <c r="F40" s="12"/>
      <c r="G40" s="60" t="str">
        <f t="shared" si="0"/>
        <v/>
      </c>
      <c r="H40" s="62" t="str">
        <f t="shared" si="3"/>
        <v/>
      </c>
      <c r="I40" s="59">
        <v>0.2</v>
      </c>
      <c r="J40" s="72">
        <v>3.4</v>
      </c>
      <c r="K40" s="72">
        <v>10</v>
      </c>
      <c r="L40" s="72">
        <v>1</v>
      </c>
      <c r="M40" s="60" t="str">
        <f t="shared" si="1"/>
        <v/>
      </c>
      <c r="N40" s="107" t="str">
        <f t="shared" si="4"/>
        <v/>
      </c>
      <c r="O40" s="73">
        <v>0.5</v>
      </c>
      <c r="P40" s="59">
        <v>5</v>
      </c>
      <c r="Q40" s="60" t="str">
        <f t="shared" si="2"/>
        <v/>
      </c>
      <c r="R40" s="62" t="str">
        <f t="shared" si="5"/>
        <v/>
      </c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x14ac:dyDescent="0.3">
      <c r="A41" s="5"/>
      <c r="B41" s="3"/>
      <c r="C41" s="56">
        <v>29</v>
      </c>
      <c r="D41" s="59"/>
      <c r="E41" s="92"/>
      <c r="F41" s="12"/>
      <c r="G41" s="60" t="str">
        <f t="shared" si="0"/>
        <v/>
      </c>
      <c r="H41" s="62" t="str">
        <f t="shared" si="3"/>
        <v/>
      </c>
      <c r="I41" s="59">
        <v>0.2</v>
      </c>
      <c r="J41" s="72">
        <v>3.4</v>
      </c>
      <c r="K41" s="72">
        <v>10</v>
      </c>
      <c r="L41" s="72">
        <v>1</v>
      </c>
      <c r="M41" s="60" t="str">
        <f t="shared" si="1"/>
        <v/>
      </c>
      <c r="N41" s="107" t="str">
        <f t="shared" si="4"/>
        <v/>
      </c>
      <c r="O41" s="73">
        <v>0.5</v>
      </c>
      <c r="P41" s="59">
        <v>5</v>
      </c>
      <c r="Q41" s="60" t="str">
        <f t="shared" si="2"/>
        <v/>
      </c>
      <c r="R41" s="62" t="str">
        <f t="shared" si="5"/>
        <v/>
      </c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1:58" x14ac:dyDescent="0.3">
      <c r="A42" s="5"/>
      <c r="B42" s="3"/>
      <c r="C42" s="56">
        <v>30</v>
      </c>
      <c r="D42" s="59"/>
      <c r="E42" s="92"/>
      <c r="F42" s="12"/>
      <c r="G42" s="60" t="str">
        <f t="shared" si="0"/>
        <v/>
      </c>
      <c r="H42" s="62" t="str">
        <f t="shared" si="3"/>
        <v/>
      </c>
      <c r="I42" s="59">
        <v>0.2</v>
      </c>
      <c r="J42" s="72">
        <v>3.4</v>
      </c>
      <c r="K42" s="72">
        <v>10</v>
      </c>
      <c r="L42" s="72">
        <v>1</v>
      </c>
      <c r="M42" s="60" t="str">
        <f t="shared" si="1"/>
        <v/>
      </c>
      <c r="N42" s="107" t="str">
        <f t="shared" si="4"/>
        <v/>
      </c>
      <c r="O42" s="73">
        <v>0.5</v>
      </c>
      <c r="P42" s="59">
        <v>5</v>
      </c>
      <c r="Q42" s="60" t="str">
        <f t="shared" si="2"/>
        <v/>
      </c>
      <c r="R42" s="62" t="str">
        <f t="shared" si="5"/>
        <v/>
      </c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x14ac:dyDescent="0.3">
      <c r="A43" s="5"/>
      <c r="B43" s="3"/>
      <c r="C43" s="56">
        <v>31</v>
      </c>
      <c r="D43" s="59"/>
      <c r="E43" s="92"/>
      <c r="F43" s="12"/>
      <c r="G43" s="60" t="str">
        <f t="shared" si="0"/>
        <v/>
      </c>
      <c r="H43" s="62" t="str">
        <f t="shared" si="3"/>
        <v/>
      </c>
      <c r="I43" s="59">
        <v>0.2</v>
      </c>
      <c r="J43" s="72">
        <v>3.4</v>
      </c>
      <c r="K43" s="72">
        <v>10</v>
      </c>
      <c r="L43" s="72">
        <v>1</v>
      </c>
      <c r="M43" s="60" t="str">
        <f t="shared" si="1"/>
        <v/>
      </c>
      <c r="N43" s="107" t="str">
        <f t="shared" si="4"/>
        <v/>
      </c>
      <c r="O43" s="73">
        <v>0.5</v>
      </c>
      <c r="P43" s="59">
        <v>5</v>
      </c>
      <c r="Q43" s="60" t="str">
        <f t="shared" si="2"/>
        <v/>
      </c>
      <c r="R43" s="62" t="str">
        <f t="shared" si="5"/>
        <v/>
      </c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x14ac:dyDescent="0.3">
      <c r="A44" s="5"/>
      <c r="B44" s="3"/>
      <c r="C44" s="56">
        <v>32</v>
      </c>
      <c r="D44" s="59"/>
      <c r="E44" s="92"/>
      <c r="F44" s="12"/>
      <c r="G44" s="60" t="str">
        <f t="shared" si="0"/>
        <v/>
      </c>
      <c r="H44" s="62" t="str">
        <f t="shared" si="3"/>
        <v/>
      </c>
      <c r="I44" s="59">
        <v>0.2</v>
      </c>
      <c r="J44" s="72">
        <v>3.4</v>
      </c>
      <c r="K44" s="72">
        <v>10</v>
      </c>
      <c r="L44" s="72">
        <v>1</v>
      </c>
      <c r="M44" s="60" t="str">
        <f t="shared" si="1"/>
        <v/>
      </c>
      <c r="N44" s="107" t="str">
        <f t="shared" si="4"/>
        <v/>
      </c>
      <c r="O44" s="73">
        <v>0.5</v>
      </c>
      <c r="P44" s="59">
        <v>5</v>
      </c>
      <c r="Q44" s="60" t="str">
        <f t="shared" si="2"/>
        <v/>
      </c>
      <c r="R44" s="62" t="str">
        <f t="shared" si="5"/>
        <v/>
      </c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x14ac:dyDescent="0.3">
      <c r="A45" s="5"/>
      <c r="B45" s="3"/>
      <c r="C45" s="56">
        <v>33</v>
      </c>
      <c r="D45" s="59"/>
      <c r="E45" s="92"/>
      <c r="F45" s="12"/>
      <c r="G45" s="60" t="str">
        <f t="shared" si="0"/>
        <v/>
      </c>
      <c r="H45" s="62" t="str">
        <f t="shared" si="3"/>
        <v/>
      </c>
      <c r="I45" s="59">
        <v>0.2</v>
      </c>
      <c r="J45" s="72">
        <v>3.4</v>
      </c>
      <c r="K45" s="72">
        <v>10</v>
      </c>
      <c r="L45" s="72">
        <v>1</v>
      </c>
      <c r="M45" s="60" t="str">
        <f t="shared" si="1"/>
        <v/>
      </c>
      <c r="N45" s="107" t="str">
        <f t="shared" si="4"/>
        <v/>
      </c>
      <c r="O45" s="73">
        <v>0.5</v>
      </c>
      <c r="P45" s="59">
        <v>5</v>
      </c>
      <c r="Q45" s="60" t="str">
        <f t="shared" si="2"/>
        <v/>
      </c>
      <c r="R45" s="62" t="str">
        <f t="shared" si="5"/>
        <v/>
      </c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x14ac:dyDescent="0.3">
      <c r="A46" s="5"/>
      <c r="B46" s="3"/>
      <c r="C46" s="56">
        <v>34</v>
      </c>
      <c r="D46" s="59"/>
      <c r="E46" s="92"/>
      <c r="F46" s="12"/>
      <c r="G46" s="60" t="str">
        <f t="shared" si="0"/>
        <v/>
      </c>
      <c r="H46" s="62" t="str">
        <f t="shared" si="3"/>
        <v/>
      </c>
      <c r="I46" s="59">
        <v>0.2</v>
      </c>
      <c r="J46" s="72">
        <v>3.4</v>
      </c>
      <c r="K46" s="72">
        <v>10</v>
      </c>
      <c r="L46" s="72">
        <v>1</v>
      </c>
      <c r="M46" s="60" t="str">
        <f t="shared" si="1"/>
        <v/>
      </c>
      <c r="N46" s="107" t="str">
        <f t="shared" si="4"/>
        <v/>
      </c>
      <c r="O46" s="73">
        <v>0.5</v>
      </c>
      <c r="P46" s="59">
        <v>5</v>
      </c>
      <c r="Q46" s="60" t="str">
        <f t="shared" si="2"/>
        <v/>
      </c>
      <c r="R46" s="62" t="str">
        <f t="shared" si="5"/>
        <v/>
      </c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x14ac:dyDescent="0.3">
      <c r="A47" s="5"/>
      <c r="B47" s="3"/>
      <c r="C47" s="56">
        <v>35</v>
      </c>
      <c r="D47" s="59"/>
      <c r="E47" s="92"/>
      <c r="F47" s="12"/>
      <c r="G47" s="60" t="str">
        <f t="shared" si="0"/>
        <v/>
      </c>
      <c r="H47" s="62" t="str">
        <f t="shared" si="3"/>
        <v/>
      </c>
      <c r="I47" s="59">
        <v>0.2</v>
      </c>
      <c r="J47" s="72">
        <v>3.4</v>
      </c>
      <c r="K47" s="72">
        <v>10</v>
      </c>
      <c r="L47" s="72">
        <v>1</v>
      </c>
      <c r="M47" s="60" t="str">
        <f t="shared" si="1"/>
        <v/>
      </c>
      <c r="N47" s="107" t="str">
        <f t="shared" si="4"/>
        <v/>
      </c>
      <c r="O47" s="73">
        <v>0.5</v>
      </c>
      <c r="P47" s="59">
        <v>5</v>
      </c>
      <c r="Q47" s="60" t="str">
        <f t="shared" si="2"/>
        <v/>
      </c>
      <c r="R47" s="62" t="str">
        <f t="shared" si="5"/>
        <v/>
      </c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x14ac:dyDescent="0.3">
      <c r="A48" s="5"/>
      <c r="B48" s="3"/>
      <c r="C48" s="56">
        <v>36</v>
      </c>
      <c r="D48" s="59"/>
      <c r="E48" s="92"/>
      <c r="F48" s="12"/>
      <c r="G48" s="60" t="str">
        <f t="shared" si="0"/>
        <v/>
      </c>
      <c r="H48" s="62" t="str">
        <f t="shared" si="3"/>
        <v/>
      </c>
      <c r="I48" s="59">
        <v>0.2</v>
      </c>
      <c r="J48" s="72">
        <v>3.4</v>
      </c>
      <c r="K48" s="72">
        <v>10</v>
      </c>
      <c r="L48" s="72">
        <v>1</v>
      </c>
      <c r="M48" s="60" t="str">
        <f t="shared" si="1"/>
        <v/>
      </c>
      <c r="N48" s="107" t="str">
        <f t="shared" si="4"/>
        <v/>
      </c>
      <c r="O48" s="73">
        <v>0.5</v>
      </c>
      <c r="P48" s="59">
        <v>5</v>
      </c>
      <c r="Q48" s="60" t="str">
        <f t="shared" si="2"/>
        <v/>
      </c>
      <c r="R48" s="62" t="str">
        <f t="shared" si="5"/>
        <v/>
      </c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x14ac:dyDescent="0.3">
      <c r="A49" s="5"/>
      <c r="B49" s="3"/>
      <c r="C49" s="56">
        <v>37</v>
      </c>
      <c r="D49" s="59"/>
      <c r="E49" s="92"/>
      <c r="F49" s="12"/>
      <c r="G49" s="60" t="str">
        <f t="shared" si="0"/>
        <v/>
      </c>
      <c r="H49" s="62" t="str">
        <f t="shared" si="3"/>
        <v/>
      </c>
      <c r="I49" s="59">
        <v>0.2</v>
      </c>
      <c r="J49" s="72">
        <v>3.4</v>
      </c>
      <c r="K49" s="72">
        <v>10</v>
      </c>
      <c r="L49" s="72">
        <v>1</v>
      </c>
      <c r="M49" s="60" t="str">
        <f t="shared" si="1"/>
        <v/>
      </c>
      <c r="N49" s="107" t="str">
        <f t="shared" si="4"/>
        <v/>
      </c>
      <c r="O49" s="73">
        <v>0.5</v>
      </c>
      <c r="P49" s="59">
        <v>5</v>
      </c>
      <c r="Q49" s="60" t="str">
        <f t="shared" si="2"/>
        <v/>
      </c>
      <c r="R49" s="62" t="str">
        <f t="shared" si="5"/>
        <v/>
      </c>
      <c r="S49" s="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spans="1:58" x14ac:dyDescent="0.3">
      <c r="A50" s="5"/>
      <c r="B50" s="3"/>
      <c r="C50" s="56">
        <v>38</v>
      </c>
      <c r="D50" s="59"/>
      <c r="E50" s="92"/>
      <c r="F50" s="12"/>
      <c r="G50" s="60" t="str">
        <f t="shared" si="0"/>
        <v/>
      </c>
      <c r="H50" s="62" t="str">
        <f t="shared" si="3"/>
        <v/>
      </c>
      <c r="I50" s="59">
        <v>0.2</v>
      </c>
      <c r="J50" s="72">
        <v>3.4</v>
      </c>
      <c r="K50" s="72">
        <v>10</v>
      </c>
      <c r="L50" s="72">
        <v>1</v>
      </c>
      <c r="M50" s="60" t="str">
        <f t="shared" si="1"/>
        <v/>
      </c>
      <c r="N50" s="107" t="str">
        <f t="shared" si="4"/>
        <v/>
      </c>
      <c r="O50" s="73">
        <v>0.5</v>
      </c>
      <c r="P50" s="59">
        <v>5</v>
      </c>
      <c r="Q50" s="60" t="str">
        <f t="shared" si="2"/>
        <v/>
      </c>
      <c r="R50" s="62" t="str">
        <f t="shared" si="5"/>
        <v/>
      </c>
      <c r="S50" s="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spans="1:58" x14ac:dyDescent="0.3">
      <c r="A51" s="5"/>
      <c r="B51" s="3"/>
      <c r="C51" s="56">
        <v>39</v>
      </c>
      <c r="D51" s="59"/>
      <c r="E51" s="92"/>
      <c r="F51" s="12"/>
      <c r="G51" s="60" t="str">
        <f t="shared" si="0"/>
        <v/>
      </c>
      <c r="H51" s="62" t="str">
        <f t="shared" si="3"/>
        <v/>
      </c>
      <c r="I51" s="59">
        <v>0.2</v>
      </c>
      <c r="J51" s="72">
        <v>3.4</v>
      </c>
      <c r="K51" s="72">
        <v>10</v>
      </c>
      <c r="L51" s="72">
        <v>1</v>
      </c>
      <c r="M51" s="60" t="str">
        <f t="shared" si="1"/>
        <v/>
      </c>
      <c r="N51" s="107" t="str">
        <f t="shared" si="4"/>
        <v/>
      </c>
      <c r="O51" s="73">
        <v>0.5</v>
      </c>
      <c r="P51" s="59">
        <v>5</v>
      </c>
      <c r="Q51" s="60" t="str">
        <f t="shared" si="2"/>
        <v/>
      </c>
      <c r="R51" s="62" t="str">
        <f t="shared" si="5"/>
        <v/>
      </c>
      <c r="S51" s="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1:58" x14ac:dyDescent="0.3">
      <c r="A52" s="5"/>
      <c r="B52" s="3"/>
      <c r="C52" s="56">
        <v>40</v>
      </c>
      <c r="D52" s="59"/>
      <c r="E52" s="92"/>
      <c r="F52" s="12"/>
      <c r="G52" s="60" t="str">
        <f t="shared" si="0"/>
        <v/>
      </c>
      <c r="H52" s="62" t="str">
        <f t="shared" si="3"/>
        <v/>
      </c>
      <c r="I52" s="59">
        <v>0.2</v>
      </c>
      <c r="J52" s="72">
        <v>3.4</v>
      </c>
      <c r="K52" s="72">
        <v>10</v>
      </c>
      <c r="L52" s="72">
        <v>1</v>
      </c>
      <c r="M52" s="60" t="str">
        <f t="shared" si="1"/>
        <v/>
      </c>
      <c r="N52" s="107" t="str">
        <f t="shared" si="4"/>
        <v/>
      </c>
      <c r="O52" s="73">
        <v>0.5</v>
      </c>
      <c r="P52" s="59">
        <v>5</v>
      </c>
      <c r="Q52" s="60" t="str">
        <f t="shared" si="2"/>
        <v/>
      </c>
      <c r="R52" s="62" t="str">
        <f t="shared" si="5"/>
        <v/>
      </c>
      <c r="S52" s="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1:58" x14ac:dyDescent="0.3">
      <c r="A53" s="5"/>
      <c r="B53" s="3"/>
      <c r="C53" s="34"/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108"/>
      <c r="O53" s="35"/>
      <c r="P53" s="35"/>
      <c r="Q53" s="35"/>
      <c r="R53" s="108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</row>
    <row r="54" spans="1:58" x14ac:dyDescent="0.3">
      <c r="A54" s="5"/>
      <c r="B54" s="3"/>
      <c r="C54" s="34"/>
      <c r="D54" s="34"/>
      <c r="E54" s="35"/>
      <c r="F54" s="35"/>
      <c r="G54" s="35"/>
      <c r="H54" s="35"/>
      <c r="I54" s="35"/>
      <c r="J54" s="35"/>
      <c r="K54" s="35"/>
      <c r="L54" s="35"/>
      <c r="M54" s="35"/>
      <c r="N54" s="108"/>
      <c r="O54" s="35"/>
      <c r="P54" s="35"/>
      <c r="Q54" s="35"/>
      <c r="R54" s="108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</row>
    <row r="55" spans="1:58" ht="9.1999999999999993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09"/>
      <c r="O55" s="3"/>
      <c r="P55" s="3"/>
      <c r="Q55" s="3"/>
      <c r="R55" s="109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399.9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10"/>
      <c r="O56" s="4"/>
      <c r="P56" s="4"/>
      <c r="Q56" s="4"/>
      <c r="R56" s="110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</sheetData>
  <sheetProtection password="8E71" sheet="1" objects="1" scenarios="1"/>
  <mergeCells count="2">
    <mergeCell ref="E4:G4"/>
    <mergeCell ref="E11:F11"/>
  </mergeCells>
  <phoneticPr fontId="0" type="noConversion"/>
  <dataValidations count="1">
    <dataValidation allowBlank="1" showInputMessage="1" sqref="E7:H8 F9:F10 E1:H5 I1:IV1048576 E9:E65536 F12:F65536 A1:D1048576 G9:H6553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2019-09-10T15:52:01Z</dcterms:modified>
</cp:coreProperties>
</file>