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CITR\"/>
    </mc:Choice>
  </mc:AlternateContent>
  <xr:revisionPtr revIDLastSave="0" documentId="13_ncr:48009_{29C991AD-D4C8-456C-BE64-0BEDF06A8175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MegaCalc!$E$14:$E$53</definedName>
    <definedName name="A2_blank_1">MegaCalc!$F$8</definedName>
    <definedName name="A2_blank_2">MegaCalc!$F$9</definedName>
    <definedName name="A2_blank_ave">MegaCalc!$F$10</definedName>
    <definedName name="A2_sample">MegaCalc!$F$14:$F$53</definedName>
    <definedName name="Change_absorbance">MegaCalc!$J$14:$J$53</definedName>
    <definedName name="Concentration_gg">MegaCalc!$P$14:$P$53</definedName>
    <definedName name="Concentration_gL">MegaCalc!$L$14:$L$53</definedName>
    <definedName name="Contact_us">Instructions!$C$48</definedName>
    <definedName name="Creep_calculation">#REF!</definedName>
    <definedName name="Dilution">MegaCalc!$H$14:$H$53</definedName>
    <definedName name="Instructions">Instructions!$A$2</definedName>
    <definedName name="_xlnm.Print_Area" localSheetId="0">Instructions!$B$2:$P$47</definedName>
    <definedName name="_xlnm.Print_Area" localSheetId="1">MegaCalc!$B$2:$R$53</definedName>
    <definedName name="_xlnm.Print_Titles" localSheetId="1">MegaCalc!$12:$13</definedName>
    <definedName name="Sample_con_gL">MegaCalc!$O$14:$O$53</definedName>
    <definedName name="Sample_volume">MegaCalc!$G$14:$G$53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1" l="1"/>
  <c r="E10" i="1"/>
  <c r="J44" i="1" s="1"/>
  <c r="J15" i="1"/>
  <c r="K15" i="1" s="1"/>
  <c r="J78" i="1"/>
  <c r="J77" i="1"/>
  <c r="K77" i="1" s="1"/>
  <c r="J14" i="1"/>
  <c r="L14" i="1" s="1"/>
  <c r="M14" i="1" s="1"/>
  <c r="J45" i="1"/>
  <c r="K45" i="1" s="1"/>
  <c r="J34" i="1"/>
  <c r="K34" i="1"/>
  <c r="J30" i="1"/>
  <c r="L30" i="1" s="1"/>
  <c r="J26" i="1"/>
  <c r="L26" i="1" s="1"/>
  <c r="J25" i="1"/>
  <c r="L25" i="1"/>
  <c r="P25" i="1" s="1"/>
  <c r="Q25" i="1" s="1"/>
  <c r="J22" i="1"/>
  <c r="K22" i="1"/>
  <c r="J18" i="1"/>
  <c r="L18" i="1"/>
  <c r="P18" i="1" s="1"/>
  <c r="Q18" i="1" s="1"/>
  <c r="J17" i="1"/>
  <c r="L17" i="1"/>
  <c r="M17" i="1" s="1"/>
  <c r="K25" i="1"/>
  <c r="K18" i="1"/>
  <c r="L22" i="1"/>
  <c r="P22" i="1" s="1"/>
  <c r="Q22" i="1" s="1"/>
  <c r="L34" i="1"/>
  <c r="K14" i="1"/>
  <c r="M22" i="1"/>
  <c r="P14" i="1"/>
  <c r="Q14" i="1" s="1"/>
  <c r="K17" i="1"/>
  <c r="L45" i="1"/>
  <c r="P45" i="1" s="1"/>
  <c r="Q45" i="1" s="1"/>
  <c r="L15" i="1"/>
  <c r="P15" i="1" s="1"/>
  <c r="Q15" i="1" s="1"/>
  <c r="J19" i="1"/>
  <c r="J31" i="1"/>
  <c r="K31" i="1" s="1"/>
  <c r="J35" i="1"/>
  <c r="L35" i="1" s="1"/>
  <c r="J47" i="1"/>
  <c r="L47" i="1" s="1"/>
  <c r="M47" i="1" s="1"/>
  <c r="J51" i="1"/>
  <c r="J24" i="1"/>
  <c r="L24" i="1" s="1"/>
  <c r="P24" i="1" s="1"/>
  <c r="Q24" i="1" s="1"/>
  <c r="J28" i="1"/>
  <c r="K28" i="1" s="1"/>
  <c r="J40" i="1"/>
  <c r="J48" i="1"/>
  <c r="K24" i="1"/>
  <c r="L31" i="1"/>
  <c r="P31" i="1" s="1"/>
  <c r="Q31" i="1" s="1"/>
  <c r="K47" i="1"/>
  <c r="L40" i="1"/>
  <c r="M40" i="1" s="1"/>
  <c r="K40" i="1"/>
  <c r="M15" i="1"/>
  <c r="K35" i="1"/>
  <c r="M45" i="1"/>
  <c r="P40" i="1"/>
  <c r="Q40" i="1"/>
  <c r="M24" i="1"/>
  <c r="M35" i="1" l="1"/>
  <c r="P35" i="1"/>
  <c r="Q35" i="1" s="1"/>
  <c r="M34" i="1"/>
  <c r="P34" i="1"/>
  <c r="Q34" i="1" s="1"/>
  <c r="M26" i="1"/>
  <c r="P26" i="1"/>
  <c r="Q26" i="1" s="1"/>
  <c r="M30" i="1"/>
  <c r="P30" i="1"/>
  <c r="Q30" i="1" s="1"/>
  <c r="K44" i="1"/>
  <c r="L44" i="1"/>
  <c r="P47" i="1"/>
  <c r="Q47" i="1" s="1"/>
  <c r="L28" i="1"/>
  <c r="M31" i="1"/>
  <c r="L48" i="1"/>
  <c r="K48" i="1"/>
  <c r="K51" i="1"/>
  <c r="L51" i="1"/>
  <c r="K19" i="1"/>
  <c r="L19" i="1"/>
  <c r="K26" i="1"/>
  <c r="K30" i="1"/>
  <c r="J36" i="1"/>
  <c r="J20" i="1"/>
  <c r="J43" i="1"/>
  <c r="J27" i="1"/>
  <c r="M25" i="1"/>
  <c r="J29" i="1"/>
  <c r="J38" i="1"/>
  <c r="J41" i="1"/>
  <c r="J42" i="1"/>
  <c r="J46" i="1"/>
  <c r="P17" i="1"/>
  <c r="Q17" i="1" s="1"/>
  <c r="M18" i="1"/>
  <c r="J49" i="1"/>
  <c r="J53" i="1"/>
  <c r="J52" i="1"/>
  <c r="J32" i="1"/>
  <c r="J16" i="1"/>
  <c r="J39" i="1"/>
  <c r="J23" i="1"/>
  <c r="J21" i="1"/>
  <c r="J33" i="1"/>
  <c r="J37" i="1"/>
  <c r="J50" i="1"/>
  <c r="L50" i="1" l="1"/>
  <c r="K50" i="1"/>
  <c r="L52" i="1"/>
  <c r="K52" i="1"/>
  <c r="K43" i="1"/>
  <c r="L43" i="1"/>
  <c r="L37" i="1"/>
  <c r="K37" i="1"/>
  <c r="K39" i="1"/>
  <c r="L39" i="1"/>
  <c r="K53" i="1"/>
  <c r="L53" i="1"/>
  <c r="L46" i="1"/>
  <c r="K46" i="1"/>
  <c r="L29" i="1"/>
  <c r="K29" i="1"/>
  <c r="L20" i="1"/>
  <c r="K20" i="1"/>
  <c r="M19" i="1"/>
  <c r="P19" i="1"/>
  <c r="Q19" i="1" s="1"/>
  <c r="L23" i="1"/>
  <c r="K23" i="1"/>
  <c r="K38" i="1"/>
  <c r="L38" i="1"/>
  <c r="L16" i="1"/>
  <c r="K16" i="1"/>
  <c r="L42" i="1"/>
  <c r="K42" i="1"/>
  <c r="L36" i="1"/>
  <c r="K36" i="1"/>
  <c r="P48" i="1"/>
  <c r="Q48" i="1" s="1"/>
  <c r="M48" i="1"/>
  <c r="M44" i="1"/>
  <c r="P44" i="1"/>
  <c r="Q44" i="1" s="1"/>
  <c r="P28" i="1"/>
  <c r="Q28" i="1" s="1"/>
  <c r="M28" i="1"/>
  <c r="L33" i="1"/>
  <c r="K33" i="1"/>
  <c r="L49" i="1"/>
  <c r="K49" i="1"/>
  <c r="L21" i="1"/>
  <c r="K21" i="1"/>
  <c r="L32" i="1"/>
  <c r="K32" i="1"/>
  <c r="L41" i="1"/>
  <c r="K41" i="1"/>
  <c r="K27" i="1"/>
  <c r="L27" i="1"/>
  <c r="M51" i="1"/>
  <c r="P51" i="1"/>
  <c r="Q51" i="1" s="1"/>
  <c r="M27" i="1" l="1"/>
  <c r="P27" i="1"/>
  <c r="Q27" i="1" s="1"/>
  <c r="P38" i="1"/>
  <c r="Q38" i="1" s="1"/>
  <c r="M38" i="1"/>
  <c r="P32" i="1"/>
  <c r="Q32" i="1" s="1"/>
  <c r="M32" i="1"/>
  <c r="P42" i="1"/>
  <c r="Q42" i="1" s="1"/>
  <c r="M42" i="1"/>
  <c r="M29" i="1"/>
  <c r="P29" i="1"/>
  <c r="Q29" i="1" s="1"/>
  <c r="M37" i="1"/>
  <c r="P37" i="1"/>
  <c r="Q37" i="1" s="1"/>
  <c r="P52" i="1"/>
  <c r="Q52" i="1" s="1"/>
  <c r="M52" i="1"/>
  <c r="M53" i="1"/>
  <c r="P53" i="1"/>
  <c r="Q53" i="1" s="1"/>
  <c r="P39" i="1"/>
  <c r="Q39" i="1" s="1"/>
  <c r="M39" i="1"/>
  <c r="M43" i="1"/>
  <c r="P43" i="1"/>
  <c r="Q43" i="1" s="1"/>
  <c r="M49" i="1"/>
  <c r="P49" i="1"/>
  <c r="Q49" i="1" s="1"/>
  <c r="P41" i="1"/>
  <c r="Q41" i="1" s="1"/>
  <c r="M41" i="1"/>
  <c r="P21" i="1"/>
  <c r="Q21" i="1" s="1"/>
  <c r="M21" i="1"/>
  <c r="P33" i="1"/>
  <c r="Q33" i="1" s="1"/>
  <c r="M33" i="1"/>
  <c r="P36" i="1"/>
  <c r="Q36" i="1" s="1"/>
  <c r="M36" i="1"/>
  <c r="M16" i="1"/>
  <c r="P16" i="1"/>
  <c r="Q16" i="1" s="1"/>
  <c r="M23" i="1"/>
  <c r="P23" i="1"/>
  <c r="Q23" i="1" s="1"/>
  <c r="M20" i="1"/>
  <c r="P20" i="1"/>
  <c r="Q20" i="1" s="1"/>
  <c r="P46" i="1"/>
  <c r="Q46" i="1" s="1"/>
  <c r="M46" i="1"/>
  <c r="P50" i="1"/>
  <c r="Q50" i="1" s="1"/>
  <c r="M50" i="1"/>
</calcChain>
</file>

<file path=xl/comments1.xml><?xml version="1.0" encoding="utf-8"?>
<comments xmlns="http://schemas.openxmlformats.org/spreadsheetml/2006/main">
  <authors>
    <author>User</author>
  </authors>
  <commentList>
    <comment ref="J23" authorId="0" shapeId="0">
      <text>
        <r>
          <rPr>
            <b/>
            <sz val="8"/>
            <color indexed="81"/>
            <rFont val="Tahoma"/>
            <family val="2"/>
          </rPr>
          <t>Concentration: grams of Citric Acid per litre of sample</t>
        </r>
      </text>
    </comment>
    <comment ref="K23" authorId="0" shapeId="0">
      <text>
        <r>
          <rPr>
            <b/>
            <sz val="8"/>
            <color indexed="81"/>
            <rFont val="Tahoma"/>
            <family val="2"/>
          </rPr>
          <t>Concentration: grams of sample 
per litre of sample solution</t>
        </r>
      </text>
    </comment>
    <comment ref="L23" authorId="0" shapeId="0">
      <text>
        <r>
          <rPr>
            <b/>
            <sz val="8"/>
            <color indexed="81"/>
            <rFont val="Tahoma"/>
            <family val="2"/>
          </rPr>
          <t>Concentration: grams of Citric Acid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M13" authorId="0" shapeId="0">
      <text>
        <r>
          <rPr>
            <b/>
            <sz val="8"/>
            <color indexed="81"/>
            <rFont val="Tahoma"/>
            <family val="2"/>
          </rPr>
          <t>Concentration: grams of Citric Acid per litre of sample</t>
        </r>
      </text>
    </commen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grams of sample 
per litre of sample solution</t>
        </r>
      </text>
    </comment>
    <comment ref="Q13" authorId="0" shapeId="0">
      <text>
        <r>
          <rPr>
            <b/>
            <sz val="8"/>
            <color indexed="81"/>
            <rFont val="Tahoma"/>
            <family val="2"/>
          </rPr>
          <t>Concentration: grams of Citric Acid per 100 grams of sample</t>
        </r>
      </text>
    </comment>
  </commentList>
</comments>
</file>

<file path=xl/sharedStrings.xml><?xml version="1.0" encoding="utf-8"?>
<sst xmlns="http://schemas.openxmlformats.org/spreadsheetml/2006/main" count="51" uniqueCount="34">
  <si>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</si>
  <si>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</si>
  <si>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</si>
  <si>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</si>
  <si>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</si>
  <si>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</si>
  <si>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</si>
  <si>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</si>
  <si>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</si>
  <si>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</si>
  <si>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</si>
  <si>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</si>
  <si>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</si>
  <si>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</si>
  <si>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</si>
  <si>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</si>
  <si>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</si>
  <si>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</si>
  <si>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</si>
  <si>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</si>
  <si>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</si>
  <si>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</si>
  <si>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</si>
  <si>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</si>
  <si>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</si>
  <si>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pages, fill in the orange boxes and it will provide automatic results in the white boxes.</t>
    </r>
  </si>
  <si>
    <t xml:space="preserve">   Abs
Citric Acid)</t>
  </si>
  <si>
    <t>Citric Acid
(g/L)</t>
  </si>
  <si>
    <t>Citric Acid (g/100g)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</si>
  <si>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</t>
    </r>
  </si>
  <si>
    <t>To zoom up or down, display the Standard toolbar (View &gt; Toolbars) &amp; select a value from the Zoom drop-down list.</t>
  </si>
  <si>
    <t>Megazyme Knowledge Base</t>
  </si>
  <si>
    <t>Customer Support</t>
  </si>
  <si>
    <t>K-CITR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</si>
</sst>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0.0000"/>
    <numFmt numFmtId="186" formatCode="0.000"/>
  </numFmts>
  <fonts count="22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  <font>
      <sz val="10"/>
      <color indexed="63"/>
      <name val="Gill Sans MT"/>
      <family val="2"/>
    </font>
    <font>
      <b/>
      <sz val="10"/>
      <color indexed="10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82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82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182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182" fontId="1" fillId="2" borderId="0" xfId="0" applyNumberFormat="1" applyFont="1" applyFill="1" applyBorder="1" applyAlignment="1" applyProtection="1">
      <alignment horizontal="left"/>
    </xf>
    <xf numFmtId="182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82" fontId="1" fillId="2" borderId="0" xfId="0" applyNumberFormat="1" applyFont="1" applyFill="1" applyBorder="1" applyProtection="1">
      <protection locked="0"/>
    </xf>
    <xf numFmtId="186" fontId="1" fillId="4" borderId="1" xfId="0" applyNumberFormat="1" applyFont="1" applyFill="1" applyBorder="1" applyProtection="1">
      <protection locked="0"/>
    </xf>
    <xf numFmtId="186" fontId="1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82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0" fontId="5" fillId="2" borderId="0" xfId="1" applyFill="1" applyAlignment="1" applyProtection="1">
      <alignment horizontal="right" vertical="top" wrapText="1"/>
    </xf>
    <xf numFmtId="0" fontId="13" fillId="2" borderId="0" xfId="0" applyFont="1" applyFill="1" applyProtection="1"/>
    <xf numFmtId="0" fontId="13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2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0" fontId="17" fillId="2" borderId="0" xfId="1" applyFont="1" applyFill="1" applyAlignment="1" applyProtection="1">
      <alignment wrapText="1"/>
    </xf>
    <xf numFmtId="182" fontId="1" fillId="2" borderId="1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2" fontId="20" fillId="4" borderId="1" xfId="0" applyNumberFormat="1" applyFont="1" applyFill="1" applyBorder="1" applyProtection="1">
      <protection locked="0"/>
    </xf>
    <xf numFmtId="182" fontId="20" fillId="4" borderId="1" xfId="0" applyNumberFormat="1" applyFont="1" applyFill="1" applyBorder="1" applyProtection="1">
      <protection locked="0"/>
    </xf>
    <xf numFmtId="0" fontId="1" fillId="2" borderId="0" xfId="0" applyFont="1" applyFill="1" applyBorder="1" applyAlignment="1" applyProtection="1"/>
    <xf numFmtId="0" fontId="1" fillId="3" borderId="0" xfId="0" applyFont="1" applyFill="1" applyProtection="1"/>
    <xf numFmtId="0" fontId="1" fillId="3" borderId="0" xfId="0" applyFont="1" applyFill="1" applyAlignment="1" applyProtection="1">
      <alignment horizontal="left"/>
    </xf>
    <xf numFmtId="0" fontId="1" fillId="3" borderId="0" xfId="0" applyFont="1" applyFill="1" applyAlignment="1" applyProtection="1"/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82" fontId="1" fillId="4" borderId="4" xfId="0" applyNumberFormat="1" applyFont="1" applyFill="1" applyBorder="1" applyAlignment="1" applyProtection="1">
      <alignment horizontal="left"/>
      <protection locked="0"/>
    </xf>
    <xf numFmtId="182" fontId="1" fillId="4" borderId="3" xfId="0" applyNumberFormat="1" applyFont="1" applyFill="1" applyBorder="1" applyAlignment="1" applyProtection="1">
      <alignment horizontal="left"/>
      <protection locked="0"/>
    </xf>
    <xf numFmtId="0" fontId="21" fillId="2" borderId="0" xfId="0" applyFont="1" applyFill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Contact_us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25</xdr:row>
      <xdr:rowOff>180975</xdr:rowOff>
    </xdr:from>
    <xdr:to>
      <xdr:col>8</xdr:col>
      <xdr:colOff>190500</xdr:colOff>
      <xdr:row>37</xdr:row>
      <xdr:rowOff>152295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3E6379EF-F217-4D38-98B4-B71AA0F02EB9}"/>
            </a:ext>
          </a:extLst>
        </xdr:cNvPr>
        <xdr:cNvSpPr>
          <a:spLocks noChangeArrowheads="1"/>
        </xdr:cNvSpPr>
      </xdr:nvSpPr>
      <xdr:spPr bwMode="auto">
        <a:xfrm>
          <a:off x="180975" y="6943725"/>
          <a:ext cx="3724275" cy="1895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succinic acid by 1.8529. For absorbance readings at 334 nm (Hg lamp; ext. coeff. 6.18) multiply the calculated values for succinic acid by 1.0194.   </a:t>
          </a:r>
          <a:endParaRPr lang="en-IE"/>
        </a:p>
      </xdr:txBody>
    </xdr:sp>
    <xdr:clientData/>
  </xdr:twoCellAnchor>
  <xdr:twoCellAnchor>
    <xdr:from>
      <xdr:col>5</xdr:col>
      <xdr:colOff>638175</xdr:colOff>
      <xdr:row>23</xdr:row>
      <xdr:rowOff>114300</xdr:rowOff>
    </xdr:from>
    <xdr:to>
      <xdr:col>8</xdr:col>
      <xdr:colOff>476250</xdr:colOff>
      <xdr:row>30</xdr:row>
      <xdr:rowOff>171450</xdr:rowOff>
    </xdr:to>
    <xdr:sp macro="" textlink="">
      <xdr:nvSpPr>
        <xdr:cNvPr id="6489" name="Line 68">
          <a:extLst>
            <a:ext uri="{FF2B5EF4-FFF2-40B4-BE49-F238E27FC236}">
              <a16:creationId xmlns:a16="http://schemas.microsoft.com/office/drawing/2014/main" id="{93BCD093-406E-4CD7-AF50-A9DF59852C7A}"/>
            </a:ext>
          </a:extLst>
        </xdr:cNvPr>
        <xdr:cNvSpPr>
          <a:spLocks noChangeShapeType="1"/>
        </xdr:cNvSpPr>
      </xdr:nvSpPr>
      <xdr:spPr bwMode="auto">
        <a:xfrm flipH="1" flipV="1">
          <a:off x="2819400" y="6877050"/>
          <a:ext cx="1371600" cy="1390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17</xdr:row>
      <xdr:rowOff>76200</xdr:rowOff>
    </xdr:from>
    <xdr:to>
      <xdr:col>6</xdr:col>
      <xdr:colOff>628650</xdr:colOff>
      <xdr:row>22</xdr:row>
      <xdr:rowOff>466725</xdr:rowOff>
    </xdr:to>
    <xdr:sp macro="" textlink="">
      <xdr:nvSpPr>
        <xdr:cNvPr id="6490" name="Line 100">
          <a:extLst>
            <a:ext uri="{FF2B5EF4-FFF2-40B4-BE49-F238E27FC236}">
              <a16:creationId xmlns:a16="http://schemas.microsoft.com/office/drawing/2014/main" id="{01961EDD-C0BB-4E62-81B2-8418DE24479F}"/>
            </a:ext>
          </a:extLst>
        </xdr:cNvPr>
        <xdr:cNvSpPr>
          <a:spLocks noChangeShapeType="1"/>
        </xdr:cNvSpPr>
      </xdr:nvSpPr>
      <xdr:spPr bwMode="auto">
        <a:xfrm flipH="1">
          <a:off x="1781175" y="5314950"/>
          <a:ext cx="1676400" cy="1343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323850</xdr:colOff>
      <xdr:row>12</xdr:row>
      <xdr:rowOff>247650</xdr:rowOff>
    </xdr:from>
    <xdr:to>
      <xdr:col>4</xdr:col>
      <xdr:colOff>323850</xdr:colOff>
      <xdr:row>13</xdr:row>
      <xdr:rowOff>19050</xdr:rowOff>
    </xdr:to>
    <xdr:sp macro="" textlink="">
      <xdr:nvSpPr>
        <xdr:cNvPr id="6492" name="Line 10">
          <a:extLst>
            <a:ext uri="{FF2B5EF4-FFF2-40B4-BE49-F238E27FC236}">
              <a16:creationId xmlns:a16="http://schemas.microsoft.com/office/drawing/2014/main" id="{DC1165E4-51EE-41B6-92F1-EB3833B277B5}"/>
            </a:ext>
          </a:extLst>
        </xdr:cNvPr>
        <xdr:cNvSpPr>
          <a:spLocks noChangeShapeType="1"/>
        </xdr:cNvSpPr>
      </xdr:nvSpPr>
      <xdr:spPr bwMode="auto">
        <a:xfrm>
          <a:off x="1857375" y="3971925"/>
          <a:ext cx="0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11</xdr:row>
      <xdr:rowOff>104775</xdr:rowOff>
    </xdr:from>
    <xdr:to>
      <xdr:col>5</xdr:col>
      <xdr:colOff>514350</xdr:colOff>
      <xdr:row>12</xdr:row>
      <xdr:rowOff>247901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3F2919CC-25E6-4ABB-9FFA-5AAC4B2169B6}"/>
            </a:ext>
          </a:extLst>
        </xdr:cNvPr>
        <xdr:cNvSpPr>
          <a:spLocks noChangeArrowheads="1"/>
        </xdr:cNvSpPr>
      </xdr:nvSpPr>
      <xdr:spPr bwMode="auto">
        <a:xfrm>
          <a:off x="552450" y="3552825"/>
          <a:ext cx="21431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47625</xdr:colOff>
      <xdr:row>14</xdr:row>
      <xdr:rowOff>200025</xdr:rowOff>
    </xdr:from>
    <xdr:to>
      <xdr:col>6</xdr:col>
      <xdr:colOff>476250</xdr:colOff>
      <xdr:row>18</xdr:row>
      <xdr:rowOff>123825</xdr:rowOff>
    </xdr:to>
    <xdr:sp macro="" textlink="">
      <xdr:nvSpPr>
        <xdr:cNvPr id="6494" name="Line 14">
          <a:extLst>
            <a:ext uri="{FF2B5EF4-FFF2-40B4-BE49-F238E27FC236}">
              <a16:creationId xmlns:a16="http://schemas.microsoft.com/office/drawing/2014/main" id="{04BFE8C3-ACBA-4F25-811D-F4E0F2D716E6}"/>
            </a:ext>
          </a:extLst>
        </xdr:cNvPr>
        <xdr:cNvSpPr>
          <a:spLocks noChangeShapeType="1"/>
        </xdr:cNvSpPr>
      </xdr:nvSpPr>
      <xdr:spPr bwMode="auto">
        <a:xfrm flipH="1">
          <a:off x="2228850" y="4695825"/>
          <a:ext cx="10763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352425</xdr:colOff>
      <xdr:row>16</xdr:row>
      <xdr:rowOff>0</xdr:rowOff>
    </xdr:from>
    <xdr:to>
      <xdr:col>13</xdr:col>
      <xdr:colOff>542925</xdr:colOff>
      <xdr:row>19</xdr:row>
      <xdr:rowOff>66761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CB291A76-3456-48EB-95D3-1086C9FA8F9C}"/>
            </a:ext>
          </a:extLst>
        </xdr:cNvPr>
        <xdr:cNvSpPr>
          <a:spLocks noChangeArrowheads="1"/>
        </xdr:cNvSpPr>
      </xdr:nvSpPr>
      <xdr:spPr bwMode="auto">
        <a:xfrm>
          <a:off x="3181350" y="4838700"/>
          <a:ext cx="4314825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Enter values for citric acid.</a:t>
          </a:r>
          <a:endParaRPr lang="en-IE"/>
        </a:p>
      </xdr:txBody>
    </xdr:sp>
    <xdr:clientData/>
  </xdr:twoCellAnchor>
  <xdr:twoCellAnchor>
    <xdr:from>
      <xdr:col>14</xdr:col>
      <xdr:colOff>9525</xdr:colOff>
      <xdr:row>25</xdr:row>
      <xdr:rowOff>57150</xdr:rowOff>
    </xdr:from>
    <xdr:to>
      <xdr:col>14</xdr:col>
      <xdr:colOff>9525</xdr:colOff>
      <xdr:row>30</xdr:row>
      <xdr:rowOff>9468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F9F018D0-E944-45E3-B072-9CECB7AD0D09}"/>
            </a:ext>
          </a:extLst>
        </xdr:cNvPr>
        <xdr:cNvSpPr>
          <a:spLocks noChangeArrowheads="1"/>
        </xdr:cNvSpPr>
      </xdr:nvSpPr>
      <xdr:spPr bwMode="auto">
        <a:xfrm>
          <a:off x="7610475" y="6838950"/>
          <a:ext cx="0" cy="771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13</xdr:col>
      <xdr:colOff>9525</xdr:colOff>
      <xdr:row>17</xdr:row>
      <xdr:rowOff>133350</xdr:rowOff>
    </xdr:from>
    <xdr:to>
      <xdr:col>13</xdr:col>
      <xdr:colOff>9525</xdr:colOff>
      <xdr:row>24</xdr:row>
      <xdr:rowOff>19069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AA55CD29-A4C7-4B98-9AD8-D924324B7F6C}"/>
            </a:ext>
          </a:extLst>
        </xdr:cNvPr>
        <xdr:cNvSpPr>
          <a:spLocks noChangeArrowheads="1"/>
        </xdr:cNvSpPr>
      </xdr:nvSpPr>
      <xdr:spPr bwMode="auto">
        <a:xfrm>
          <a:off x="6962775" y="5200650"/>
          <a:ext cx="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14</xdr:col>
      <xdr:colOff>9525</xdr:colOff>
      <xdr:row>7</xdr:row>
      <xdr:rowOff>57150</xdr:rowOff>
    </xdr:from>
    <xdr:to>
      <xdr:col>14</xdr:col>
      <xdr:colOff>9525</xdr:colOff>
      <xdr:row>7</xdr:row>
      <xdr:rowOff>276225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E4E02B-B3B8-44CF-865C-6C28E77C0463}"/>
            </a:ext>
          </a:extLst>
        </xdr:cNvPr>
        <xdr:cNvSpPr txBox="1">
          <a:spLocks noChangeArrowheads="1"/>
        </xdr:cNvSpPr>
      </xdr:nvSpPr>
      <xdr:spPr bwMode="auto">
        <a:xfrm>
          <a:off x="7610475" y="1952625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14</xdr:col>
      <xdr:colOff>9525</xdr:colOff>
      <xdr:row>7</xdr:row>
      <xdr:rowOff>95250</xdr:rowOff>
    </xdr:from>
    <xdr:to>
      <xdr:col>14</xdr:col>
      <xdr:colOff>9525</xdr:colOff>
      <xdr:row>7</xdr:row>
      <xdr:rowOff>95250</xdr:rowOff>
    </xdr:to>
    <xdr:sp macro="" textlink="">
      <xdr:nvSpPr>
        <xdr:cNvPr id="6499" name="Line 38">
          <a:extLst>
            <a:ext uri="{FF2B5EF4-FFF2-40B4-BE49-F238E27FC236}">
              <a16:creationId xmlns:a16="http://schemas.microsoft.com/office/drawing/2014/main" id="{72305A91-18CA-4386-B276-D4AAC8B10083}"/>
            </a:ext>
          </a:extLst>
        </xdr:cNvPr>
        <xdr:cNvSpPr>
          <a:spLocks noChangeShapeType="1"/>
        </xdr:cNvSpPr>
      </xdr:nvSpPr>
      <xdr:spPr bwMode="auto">
        <a:xfrm>
          <a:off x="761047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7</xdr:row>
      <xdr:rowOff>95250</xdr:rowOff>
    </xdr:from>
    <xdr:to>
      <xdr:col>14</xdr:col>
      <xdr:colOff>9525</xdr:colOff>
      <xdr:row>7</xdr:row>
      <xdr:rowOff>95250</xdr:rowOff>
    </xdr:to>
    <xdr:sp macro="" textlink="">
      <xdr:nvSpPr>
        <xdr:cNvPr id="6500" name="Line 39">
          <a:extLst>
            <a:ext uri="{FF2B5EF4-FFF2-40B4-BE49-F238E27FC236}">
              <a16:creationId xmlns:a16="http://schemas.microsoft.com/office/drawing/2014/main" id="{66B1C3F1-9E77-4245-9CBC-278C1ED04ABD}"/>
            </a:ext>
          </a:extLst>
        </xdr:cNvPr>
        <xdr:cNvSpPr>
          <a:spLocks noChangeShapeType="1"/>
        </xdr:cNvSpPr>
      </xdr:nvSpPr>
      <xdr:spPr bwMode="auto">
        <a:xfrm flipH="1">
          <a:off x="761047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7</xdr:row>
      <xdr:rowOff>95250</xdr:rowOff>
    </xdr:from>
    <xdr:to>
      <xdr:col>14</xdr:col>
      <xdr:colOff>9525</xdr:colOff>
      <xdr:row>7</xdr:row>
      <xdr:rowOff>95250</xdr:rowOff>
    </xdr:to>
    <xdr:sp macro="" textlink="">
      <xdr:nvSpPr>
        <xdr:cNvPr id="6501" name="Line 40">
          <a:extLst>
            <a:ext uri="{FF2B5EF4-FFF2-40B4-BE49-F238E27FC236}">
              <a16:creationId xmlns:a16="http://schemas.microsoft.com/office/drawing/2014/main" id="{186D57F3-45DB-4143-AF0F-9A1527AE092E}"/>
            </a:ext>
          </a:extLst>
        </xdr:cNvPr>
        <xdr:cNvSpPr>
          <a:spLocks noChangeShapeType="1"/>
        </xdr:cNvSpPr>
      </xdr:nvSpPr>
      <xdr:spPr bwMode="auto">
        <a:xfrm flipH="1">
          <a:off x="761047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209550</xdr:colOff>
      <xdr:row>6</xdr:row>
      <xdr:rowOff>114300</xdr:rowOff>
    </xdr:from>
    <xdr:to>
      <xdr:col>16</xdr:col>
      <xdr:colOff>57150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51CAE8-8CE5-400C-876B-E80BDC3E4D96}"/>
            </a:ext>
          </a:extLst>
        </xdr:cNvPr>
        <xdr:cNvSpPr txBox="1">
          <a:spLocks noChangeArrowheads="1"/>
        </xdr:cNvSpPr>
      </xdr:nvSpPr>
      <xdr:spPr bwMode="auto">
        <a:xfrm>
          <a:off x="7162800" y="1466850"/>
          <a:ext cx="1228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76200</xdr:colOff>
      <xdr:row>8</xdr:row>
      <xdr:rowOff>285750</xdr:rowOff>
    </xdr:from>
    <xdr:to>
      <xdr:col>3</xdr:col>
      <xdr:colOff>438150</xdr:colOff>
      <xdr:row>8</xdr:row>
      <xdr:rowOff>485775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67DC2D-1C00-4F7C-B8B5-1FE705063801}"/>
            </a:ext>
          </a:extLst>
        </xdr:cNvPr>
        <xdr:cNvSpPr txBox="1">
          <a:spLocks noChangeArrowheads="1"/>
        </xdr:cNvSpPr>
      </xdr:nvSpPr>
      <xdr:spPr bwMode="auto">
        <a:xfrm>
          <a:off x="247650" y="2667000"/>
          <a:ext cx="10763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45</xdr:row>
      <xdr:rowOff>152400</xdr:rowOff>
    </xdr:from>
    <xdr:to>
      <xdr:col>5</xdr:col>
      <xdr:colOff>228600</xdr:colOff>
      <xdr:row>46</xdr:row>
      <xdr:rowOff>161925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DAA9EA-9647-4641-A1E3-8226C2AC1184}"/>
            </a:ext>
          </a:extLst>
        </xdr:cNvPr>
        <xdr:cNvSpPr txBox="1">
          <a:spLocks noChangeArrowheads="1"/>
        </xdr:cNvSpPr>
      </xdr:nvSpPr>
      <xdr:spPr bwMode="auto">
        <a:xfrm>
          <a:off x="219075" y="11658600"/>
          <a:ext cx="21907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6</xdr:col>
      <xdr:colOff>352425</xdr:colOff>
      <xdr:row>12</xdr:row>
      <xdr:rowOff>0</xdr:rowOff>
    </xdr:from>
    <xdr:to>
      <xdr:col>13</xdr:col>
      <xdr:colOff>542925</xdr:colOff>
      <xdr:row>15</xdr:row>
      <xdr:rowOff>76216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1BC188F2-025A-42F2-9804-5EF40F9C5ACF}"/>
            </a:ext>
          </a:extLst>
        </xdr:cNvPr>
        <xdr:cNvSpPr>
          <a:spLocks noChangeArrowheads="1"/>
        </xdr:cNvSpPr>
      </xdr:nvSpPr>
      <xdr:spPr bwMode="auto">
        <a:xfrm>
          <a:off x="3181350" y="3629025"/>
          <a:ext cx="4314825" cy="1114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8</xdr:col>
      <xdr:colOff>390525</xdr:colOff>
      <xdr:row>25</xdr:row>
      <xdr:rowOff>180975</xdr:rowOff>
    </xdr:from>
    <xdr:to>
      <xdr:col>14</xdr:col>
      <xdr:colOff>190500</xdr:colOff>
      <xdr:row>31</xdr:row>
      <xdr:rowOff>114294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EE444D9F-5C84-482D-9EFA-5C54B6D14D0E}"/>
            </a:ext>
          </a:extLst>
        </xdr:cNvPr>
        <xdr:cNvSpPr>
          <a:spLocks noChangeArrowheads="1"/>
        </xdr:cNvSpPr>
      </xdr:nvSpPr>
      <xdr:spPr bwMode="auto">
        <a:xfrm>
          <a:off x="4105275" y="6943725"/>
          <a:ext cx="3686175" cy="91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0.2 mL is used, enter the volume.</a:t>
          </a:r>
          <a:endParaRPr lang="en-IE"/>
        </a:p>
      </xdr:txBody>
    </xdr:sp>
    <xdr:clientData/>
  </xdr:twoCellAnchor>
  <xdr:twoCellAnchor>
    <xdr:from>
      <xdr:col>13</xdr:col>
      <xdr:colOff>209550</xdr:colOff>
      <xdr:row>6</xdr:row>
      <xdr:rowOff>352425</xdr:rowOff>
    </xdr:from>
    <xdr:to>
      <xdr:col>14</xdr:col>
      <xdr:colOff>514350</xdr:colOff>
      <xdr:row>7</xdr:row>
      <xdr:rowOff>28575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DED6C-80F6-459A-8940-0760E263A53C}"/>
            </a:ext>
          </a:extLst>
        </xdr:cNvPr>
        <xdr:cNvSpPr txBox="1">
          <a:spLocks noChangeArrowheads="1"/>
        </xdr:cNvSpPr>
      </xdr:nvSpPr>
      <xdr:spPr bwMode="auto">
        <a:xfrm>
          <a:off x="7162800" y="1704975"/>
          <a:ext cx="9525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8</xdr:col>
      <xdr:colOff>47625</xdr:colOff>
      <xdr:row>22</xdr:row>
      <xdr:rowOff>57150</xdr:rowOff>
    </xdr:from>
    <xdr:to>
      <xdr:col>8</xdr:col>
      <xdr:colOff>133350</xdr:colOff>
      <xdr:row>22</xdr:row>
      <xdr:rowOff>152400</xdr:rowOff>
    </xdr:to>
    <xdr:sp macro="" textlink="">
      <xdr:nvSpPr>
        <xdr:cNvPr id="6509" name="AutoShape 88">
          <a:extLst>
            <a:ext uri="{FF2B5EF4-FFF2-40B4-BE49-F238E27FC236}">
              <a16:creationId xmlns:a16="http://schemas.microsoft.com/office/drawing/2014/main" id="{2D4EDD30-F7FE-42CF-A3F3-112A57A243F3}"/>
            </a:ext>
          </a:extLst>
        </xdr:cNvPr>
        <xdr:cNvSpPr>
          <a:spLocks noChangeArrowheads="1"/>
        </xdr:cNvSpPr>
      </xdr:nvSpPr>
      <xdr:spPr bwMode="auto">
        <a:xfrm>
          <a:off x="3762375" y="6248400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371475</xdr:colOff>
      <xdr:row>14</xdr:row>
      <xdr:rowOff>95250</xdr:rowOff>
    </xdr:from>
    <xdr:to>
      <xdr:col>15</xdr:col>
      <xdr:colOff>85725</xdr:colOff>
      <xdr:row>14</xdr:row>
      <xdr:rowOff>95250</xdr:rowOff>
    </xdr:to>
    <xdr:sp macro="" textlink="">
      <xdr:nvSpPr>
        <xdr:cNvPr id="6510" name="Line 91">
          <a:extLst>
            <a:ext uri="{FF2B5EF4-FFF2-40B4-BE49-F238E27FC236}">
              <a16:creationId xmlns:a16="http://schemas.microsoft.com/office/drawing/2014/main" id="{21B53F9B-3033-41F4-B58B-D3F96EDDA6FE}"/>
            </a:ext>
          </a:extLst>
        </xdr:cNvPr>
        <xdr:cNvSpPr>
          <a:spLocks noChangeShapeType="1"/>
        </xdr:cNvSpPr>
      </xdr:nvSpPr>
      <xdr:spPr bwMode="auto">
        <a:xfrm>
          <a:off x="7324725" y="4591050"/>
          <a:ext cx="1009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371475</xdr:colOff>
      <xdr:row>14</xdr:row>
      <xdr:rowOff>95250</xdr:rowOff>
    </xdr:from>
    <xdr:to>
      <xdr:col>15</xdr:col>
      <xdr:colOff>66675</xdr:colOff>
      <xdr:row>14</xdr:row>
      <xdr:rowOff>95250</xdr:rowOff>
    </xdr:to>
    <xdr:sp macro="" textlink="">
      <xdr:nvSpPr>
        <xdr:cNvPr id="6511" name="Line 92">
          <a:extLst>
            <a:ext uri="{FF2B5EF4-FFF2-40B4-BE49-F238E27FC236}">
              <a16:creationId xmlns:a16="http://schemas.microsoft.com/office/drawing/2014/main" id="{1D6FD6D1-498D-4C0B-AB24-2449D0E6944C}"/>
            </a:ext>
          </a:extLst>
        </xdr:cNvPr>
        <xdr:cNvSpPr>
          <a:spLocks noChangeShapeType="1"/>
        </xdr:cNvSpPr>
      </xdr:nvSpPr>
      <xdr:spPr bwMode="auto">
        <a:xfrm flipH="1">
          <a:off x="7324725" y="4591050"/>
          <a:ext cx="9906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371475</xdr:colOff>
      <xdr:row>14</xdr:row>
      <xdr:rowOff>114300</xdr:rowOff>
    </xdr:from>
    <xdr:to>
      <xdr:col>15</xdr:col>
      <xdr:colOff>180975</xdr:colOff>
      <xdr:row>14</xdr:row>
      <xdr:rowOff>114300</xdr:rowOff>
    </xdr:to>
    <xdr:sp macro="" textlink="">
      <xdr:nvSpPr>
        <xdr:cNvPr id="6512" name="Line 93">
          <a:extLst>
            <a:ext uri="{FF2B5EF4-FFF2-40B4-BE49-F238E27FC236}">
              <a16:creationId xmlns:a16="http://schemas.microsoft.com/office/drawing/2014/main" id="{80AE86C7-A290-4348-B380-5BE63311BE39}"/>
            </a:ext>
          </a:extLst>
        </xdr:cNvPr>
        <xdr:cNvSpPr>
          <a:spLocks noChangeShapeType="1"/>
        </xdr:cNvSpPr>
      </xdr:nvSpPr>
      <xdr:spPr bwMode="auto">
        <a:xfrm flipH="1">
          <a:off x="7324725" y="4610100"/>
          <a:ext cx="1009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6</xdr:col>
      <xdr:colOff>638175</xdr:colOff>
      <xdr:row>24</xdr:row>
      <xdr:rowOff>104775</xdr:rowOff>
    </xdr:from>
    <xdr:to>
      <xdr:col>10</xdr:col>
      <xdr:colOff>390525</xdr:colOff>
      <xdr:row>34</xdr:row>
      <xdr:rowOff>133350</xdr:rowOff>
    </xdr:to>
    <xdr:sp macro="" textlink="">
      <xdr:nvSpPr>
        <xdr:cNvPr id="6513" name="Line 99">
          <a:extLst>
            <a:ext uri="{FF2B5EF4-FFF2-40B4-BE49-F238E27FC236}">
              <a16:creationId xmlns:a16="http://schemas.microsoft.com/office/drawing/2014/main" id="{597D0365-14E9-4ECC-8DBA-20AF021992F6}"/>
            </a:ext>
          </a:extLst>
        </xdr:cNvPr>
        <xdr:cNvSpPr>
          <a:spLocks noChangeShapeType="1"/>
        </xdr:cNvSpPr>
      </xdr:nvSpPr>
      <xdr:spPr bwMode="auto">
        <a:xfrm flipH="1" flipV="1">
          <a:off x="3467100" y="7058025"/>
          <a:ext cx="1933575" cy="1933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390525</xdr:colOff>
      <xdr:row>34</xdr:row>
      <xdr:rowOff>0</xdr:rowOff>
    </xdr:from>
    <xdr:to>
      <xdr:col>14</xdr:col>
      <xdr:colOff>304800</xdr:colOff>
      <xdr:row>37</xdr:row>
      <xdr:rowOff>514350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A2467609-EE2D-4662-86B1-EBC610F5C849}"/>
            </a:ext>
          </a:extLst>
        </xdr:cNvPr>
        <xdr:cNvSpPr>
          <a:spLocks noChangeArrowheads="1"/>
        </xdr:cNvSpPr>
      </xdr:nvSpPr>
      <xdr:spPr bwMode="auto">
        <a:xfrm>
          <a:off x="4105275" y="8248650"/>
          <a:ext cx="3800475" cy="952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 editAs="oneCell">
    <xdr:from>
      <xdr:col>1</xdr:col>
      <xdr:colOff>0</xdr:colOff>
      <xdr:row>1</xdr:row>
      <xdr:rowOff>1</xdr:rowOff>
    </xdr:from>
    <xdr:to>
      <xdr:col>16</xdr:col>
      <xdr:colOff>0</xdr:colOff>
      <xdr:row>6</xdr:row>
      <xdr:rowOff>64127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78A5B6-DED0-4134-9E46-C6E46CEC8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1"/>
          <a:ext cx="8220075" cy="1321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12</xdr:row>
      <xdr:rowOff>57150</xdr:rowOff>
    </xdr:from>
    <xdr:to>
      <xdr:col>10</xdr:col>
      <xdr:colOff>266700</xdr:colOff>
      <xdr:row>12</xdr:row>
      <xdr:rowOff>152400</xdr:rowOff>
    </xdr:to>
    <xdr:sp macro="" textlink="">
      <xdr:nvSpPr>
        <xdr:cNvPr id="2183" name="AutoShape 11">
          <a:extLst>
            <a:ext uri="{FF2B5EF4-FFF2-40B4-BE49-F238E27FC236}">
              <a16:creationId xmlns:a16="http://schemas.microsoft.com/office/drawing/2014/main" id="{68EF7B10-2278-4170-80D3-2E1F6FD31192}"/>
            </a:ext>
          </a:extLst>
        </xdr:cNvPr>
        <xdr:cNvSpPr>
          <a:spLocks noChangeArrowheads="1"/>
        </xdr:cNvSpPr>
      </xdr:nvSpPr>
      <xdr:spPr bwMode="auto">
        <a:xfrm>
          <a:off x="4781550" y="338137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371475</xdr:colOff>
      <xdr:row>2</xdr:row>
      <xdr:rowOff>95250</xdr:rowOff>
    </xdr:from>
    <xdr:to>
      <xdr:col>16</xdr:col>
      <xdr:colOff>447675</xdr:colOff>
      <xdr:row>3</xdr:row>
      <xdr:rowOff>76200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1EBDA2-61DD-4603-B671-8B654A554FF7}"/>
            </a:ext>
          </a:extLst>
        </xdr:cNvPr>
        <xdr:cNvSpPr txBox="1">
          <a:spLocks noChangeArrowheads="1"/>
        </xdr:cNvSpPr>
      </xdr:nvSpPr>
      <xdr:spPr bwMode="auto">
        <a:xfrm>
          <a:off x="6657975" y="1457325"/>
          <a:ext cx="7905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14</xdr:col>
      <xdr:colOff>371475</xdr:colOff>
      <xdr:row>3</xdr:row>
      <xdr:rowOff>171450</xdr:rowOff>
    </xdr:from>
    <xdr:to>
      <xdr:col>16</xdr:col>
      <xdr:colOff>447675</xdr:colOff>
      <xdr:row>4</xdr:row>
      <xdr:rowOff>171450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5A9C7-E425-41D7-A998-DB22282002CD}"/>
            </a:ext>
          </a:extLst>
        </xdr:cNvPr>
        <xdr:cNvSpPr txBox="1">
          <a:spLocks noChangeArrowheads="1"/>
        </xdr:cNvSpPr>
      </xdr:nvSpPr>
      <xdr:spPr bwMode="auto">
        <a:xfrm>
          <a:off x="6657975" y="1695450"/>
          <a:ext cx="7905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53</xdr:row>
      <xdr:rowOff>180975</xdr:rowOff>
    </xdr:from>
    <xdr:to>
      <xdr:col>4</xdr:col>
      <xdr:colOff>114300</xdr:colOff>
      <xdr:row>55</xdr:row>
      <xdr:rowOff>85725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3F1748-D9F8-423A-B611-AE096BF2F1B9}"/>
            </a:ext>
          </a:extLst>
        </xdr:cNvPr>
        <xdr:cNvSpPr txBox="1">
          <a:spLocks noChangeArrowheads="1"/>
        </xdr:cNvSpPr>
      </xdr:nvSpPr>
      <xdr:spPr bwMode="auto">
        <a:xfrm>
          <a:off x="247650" y="10477500"/>
          <a:ext cx="14954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oneCell">
    <xdr:from>
      <xdr:col>1</xdr:col>
      <xdr:colOff>1</xdr:colOff>
      <xdr:row>1</xdr:row>
      <xdr:rowOff>0</xdr:rowOff>
    </xdr:from>
    <xdr:to>
      <xdr:col>18</xdr:col>
      <xdr:colOff>1</xdr:colOff>
      <xdr:row>2</xdr:row>
      <xdr:rowOff>4036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1094F3-4124-4F85-8BCC-851E90CD3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95250"/>
          <a:ext cx="7829550" cy="1270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9"/>
  <sheetViews>
    <sheetView tabSelected="1" topLeftCell="A25" zoomScaleNormal="100" workbookViewId="0">
      <selection activeCell="N47" sqref="N47"/>
    </sheetView>
  </sheetViews>
  <sheetFormatPr defaultColWidth="12.28515625" defaultRowHeight="15" x14ac:dyDescent="0.3"/>
  <cols>
    <col min="1" max="1" width="1.7109375" style="70" customWidth="1"/>
    <col min="2" max="2" width="0.85546875" style="70" customWidth="1"/>
    <col min="3" max="3" width="10.7109375" style="71" customWidth="1"/>
    <col min="4" max="7" width="9.7109375" style="70" customWidth="1"/>
    <col min="8" max="8" width="3.5703125" style="70" customWidth="1"/>
    <col min="9" max="15" width="9.7109375" style="70" customWidth="1"/>
    <col min="16" max="16" width="1.28515625" style="70" customWidth="1"/>
    <col min="17" max="17" width="73.140625" style="70" customWidth="1"/>
    <col min="18" max="16384" width="12.28515625" style="70"/>
  </cols>
  <sheetData>
    <row r="1" spans="1:17" ht="7.9" customHeight="1" x14ac:dyDescent="0.3">
      <c r="A1" s="24"/>
      <c r="B1" s="24"/>
      <c r="C1" s="29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13.9" customHeight="1" x14ac:dyDescent="0.3">
      <c r="A2" s="24"/>
      <c r="B2" s="25"/>
      <c r="C2" s="30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4"/>
    </row>
    <row r="3" spans="1:17" ht="27" customHeight="1" x14ac:dyDescent="0.3">
      <c r="A3" s="24"/>
      <c r="B3" s="25"/>
      <c r="C3" s="30"/>
      <c r="D3" s="26"/>
      <c r="E3" s="26"/>
      <c r="F3" s="26"/>
      <c r="G3" s="26"/>
      <c r="H3" s="26"/>
      <c r="I3" s="26"/>
      <c r="J3" s="26"/>
      <c r="K3" s="26"/>
      <c r="L3" s="26"/>
      <c r="M3" s="26"/>
      <c r="N3" s="55"/>
      <c r="O3" s="25"/>
      <c r="P3" s="25"/>
      <c r="Q3" s="24"/>
    </row>
    <row r="4" spans="1:17" ht="27" customHeight="1" x14ac:dyDescent="0.3">
      <c r="A4" s="24"/>
      <c r="B4" s="25"/>
      <c r="C4" s="30"/>
      <c r="D4" s="26"/>
      <c r="E4" s="26"/>
      <c r="F4" s="26"/>
      <c r="G4" s="26"/>
      <c r="H4" s="26"/>
      <c r="I4" s="26"/>
      <c r="J4" s="26"/>
      <c r="K4" s="26"/>
      <c r="L4" s="26"/>
      <c r="M4" s="26"/>
      <c r="N4" s="55"/>
      <c r="O4" s="25"/>
      <c r="P4" s="25"/>
      <c r="Q4" s="24"/>
    </row>
    <row r="5" spans="1:17" ht="18.399999999999999" customHeight="1" x14ac:dyDescent="0.3">
      <c r="A5" s="24"/>
      <c r="B5" s="25"/>
      <c r="C5" s="31"/>
      <c r="D5" s="39"/>
      <c r="E5" s="39"/>
      <c r="F5" s="39"/>
      <c r="G5" s="39"/>
      <c r="H5" s="39"/>
      <c r="I5" s="39"/>
      <c r="J5" s="39"/>
      <c r="K5" s="39"/>
      <c r="L5" s="39"/>
      <c r="M5" s="39"/>
      <c r="N5" s="55"/>
      <c r="O5" s="25"/>
      <c r="P5" s="25"/>
      <c r="Q5" s="24"/>
    </row>
    <row r="6" spans="1:17" ht="13.9" customHeight="1" x14ac:dyDescent="0.3">
      <c r="A6" s="24"/>
      <c r="B6" s="25"/>
      <c r="C6" s="31"/>
      <c r="D6" s="27"/>
      <c r="E6" s="27"/>
      <c r="F6" s="27"/>
      <c r="G6" s="27"/>
      <c r="H6" s="27"/>
      <c r="I6" s="27"/>
      <c r="J6" s="27"/>
      <c r="K6" s="27"/>
      <c r="L6" s="27"/>
      <c r="M6" s="27"/>
      <c r="N6" s="55"/>
      <c r="O6" s="25"/>
      <c r="P6" s="25"/>
      <c r="Q6" s="24"/>
    </row>
    <row r="7" spans="1:17" s="24" customFormat="1" ht="43.15" customHeight="1" x14ac:dyDescent="0.4">
      <c r="B7" s="25"/>
      <c r="C7" s="56" t="s">
        <v>19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55"/>
      <c r="O7" s="25"/>
      <c r="P7" s="25"/>
    </row>
    <row r="8" spans="1:17" s="24" customFormat="1" ht="38.25" customHeight="1" x14ac:dyDescent="0.3">
      <c r="B8" s="25"/>
      <c r="C8" s="73" t="s">
        <v>29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25"/>
      <c r="P8" s="25"/>
    </row>
    <row r="9" spans="1:17" s="24" customFormat="1" ht="55.15" customHeight="1" x14ac:dyDescent="0.4">
      <c r="B9" s="25"/>
      <c r="C9" s="56" t="s">
        <v>20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25"/>
      <c r="O9" s="25"/>
      <c r="P9" s="25"/>
    </row>
    <row r="10" spans="1:17" s="24" customFormat="1" ht="18.75" x14ac:dyDescent="0.35">
      <c r="B10" s="25"/>
      <c r="C10" s="53" t="s">
        <v>25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25"/>
      <c r="O10" s="25"/>
      <c r="P10" s="25"/>
    </row>
    <row r="11" spans="1:17" s="24" customFormat="1" ht="17.25" x14ac:dyDescent="0.35">
      <c r="B11" s="25"/>
      <c r="C11" s="53" t="s">
        <v>30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25"/>
      <c r="O11" s="25"/>
      <c r="P11" s="25"/>
    </row>
    <row r="12" spans="1:17" s="24" customFormat="1" x14ac:dyDescent="0.3">
      <c r="B12" s="25"/>
      <c r="C12" s="30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25"/>
      <c r="O12" s="25"/>
      <c r="P12" s="25"/>
    </row>
    <row r="13" spans="1:17" s="24" customFormat="1" ht="46.15" customHeight="1" x14ac:dyDescent="0.3">
      <c r="B13" s="25"/>
      <c r="C13" s="30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25"/>
      <c r="O13" s="25"/>
      <c r="P13" s="25"/>
    </row>
    <row r="14" spans="1:17" s="24" customFormat="1" x14ac:dyDescent="0.3">
      <c r="B14" s="25"/>
      <c r="C14" s="6" t="s">
        <v>14</v>
      </c>
      <c r="D14" s="34"/>
      <c r="E14" s="78"/>
      <c r="F14" s="79"/>
      <c r="G14" s="5"/>
      <c r="H14" s="5"/>
      <c r="I14" s="5"/>
      <c r="J14" s="21"/>
      <c r="K14" s="21"/>
      <c r="L14" s="21"/>
      <c r="M14" s="5"/>
      <c r="N14" s="21"/>
      <c r="O14" s="5"/>
      <c r="P14" s="25"/>
    </row>
    <row r="15" spans="1:17" s="24" customFormat="1" ht="24.4" customHeight="1" x14ac:dyDescent="0.3">
      <c r="B15" s="25"/>
      <c r="C15" s="5"/>
      <c r="D15" s="5"/>
      <c r="E15" s="5"/>
      <c r="F15" s="5"/>
      <c r="G15" s="5"/>
      <c r="H15" s="4"/>
      <c r="I15" s="32"/>
      <c r="J15" s="5"/>
      <c r="K15" s="5"/>
      <c r="L15" s="5"/>
      <c r="M15" s="5"/>
      <c r="N15" s="5"/>
      <c r="O15" s="5"/>
      <c r="P15" s="25"/>
    </row>
    <row r="16" spans="1:17" s="24" customFormat="1" x14ac:dyDescent="0.3">
      <c r="B16" s="25"/>
      <c r="C16" s="4"/>
      <c r="D16" s="6" t="s">
        <v>15</v>
      </c>
      <c r="E16" s="4"/>
      <c r="F16" s="5"/>
      <c r="G16" s="5"/>
      <c r="H16" s="5"/>
      <c r="I16" s="32"/>
      <c r="J16" s="5"/>
      <c r="K16" s="5"/>
      <c r="L16" s="5"/>
      <c r="M16" s="5"/>
      <c r="N16" s="5"/>
      <c r="O16" s="5"/>
      <c r="P16" s="25"/>
    </row>
    <row r="17" spans="2:16" s="24" customFormat="1" ht="19.5" x14ac:dyDescent="0.4">
      <c r="B17" s="25"/>
      <c r="C17" s="4"/>
      <c r="D17" s="46" t="s">
        <v>12</v>
      </c>
      <c r="E17" s="46" t="s">
        <v>13</v>
      </c>
      <c r="F17" s="4"/>
      <c r="G17" s="4"/>
      <c r="H17" s="5"/>
      <c r="I17" s="5"/>
      <c r="J17" s="5"/>
      <c r="K17" s="5"/>
      <c r="L17" s="5"/>
      <c r="M17" s="5"/>
      <c r="N17" s="5"/>
      <c r="O17" s="5"/>
      <c r="P17" s="25"/>
    </row>
    <row r="18" spans="2:16" s="24" customFormat="1" x14ac:dyDescent="0.3">
      <c r="B18" s="25"/>
      <c r="C18" s="4">
        <v>1</v>
      </c>
      <c r="D18" s="68"/>
      <c r="E18" s="23"/>
      <c r="F18" s="4"/>
      <c r="G18" s="4"/>
      <c r="H18" s="5"/>
      <c r="I18" s="5"/>
      <c r="J18" s="5"/>
      <c r="K18" s="5"/>
      <c r="L18" s="5"/>
      <c r="M18" s="5"/>
      <c r="N18" s="5"/>
      <c r="O18" s="5"/>
      <c r="P18" s="25"/>
    </row>
    <row r="19" spans="2:16" s="24" customFormat="1" x14ac:dyDescent="0.3">
      <c r="B19" s="25"/>
      <c r="C19" s="4">
        <v>2</v>
      </c>
      <c r="D19" s="68"/>
      <c r="E19" s="68"/>
      <c r="F19" s="4"/>
      <c r="G19" s="4"/>
      <c r="H19" s="5"/>
      <c r="I19" s="5"/>
      <c r="J19" s="5"/>
      <c r="K19" s="5"/>
      <c r="L19" s="5"/>
      <c r="M19" s="5"/>
      <c r="N19" s="5"/>
      <c r="O19" s="5"/>
      <c r="P19" s="25"/>
    </row>
    <row r="20" spans="2:16" s="24" customFormat="1" x14ac:dyDescent="0.3">
      <c r="B20" s="25"/>
      <c r="C20" s="4"/>
      <c r="D20" s="64">
        <v>0</v>
      </c>
      <c r="E20" s="64">
        <v>0</v>
      </c>
      <c r="F20" s="4"/>
      <c r="G20" s="4"/>
      <c r="H20" s="5"/>
      <c r="I20" s="5"/>
      <c r="J20" s="5"/>
      <c r="K20" s="5"/>
      <c r="L20" s="5"/>
      <c r="M20" s="5"/>
      <c r="N20" s="5"/>
      <c r="O20" s="5"/>
      <c r="P20" s="25"/>
    </row>
    <row r="21" spans="2:16" s="24" customFormat="1" x14ac:dyDescent="0.3"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25"/>
    </row>
    <row r="22" spans="2:16" s="24" customFormat="1" x14ac:dyDescent="0.3">
      <c r="B22" s="25"/>
      <c r="C22" s="5"/>
      <c r="D22" s="6" t="s">
        <v>16</v>
      </c>
      <c r="E22" s="5"/>
      <c r="F22" s="5"/>
      <c r="G22" s="5"/>
      <c r="H22" s="5"/>
      <c r="I22" s="6" t="s">
        <v>1</v>
      </c>
      <c r="J22" s="5"/>
      <c r="K22" s="5"/>
      <c r="L22" s="40"/>
      <c r="M22" s="5"/>
      <c r="N22" s="5"/>
      <c r="O22" s="5"/>
      <c r="P22" s="25"/>
    </row>
    <row r="23" spans="2:16" s="24" customFormat="1" ht="45" customHeight="1" x14ac:dyDescent="0.3">
      <c r="B23" s="25"/>
      <c r="C23" s="12" t="s">
        <v>0</v>
      </c>
      <c r="D23" s="45" t="s">
        <v>12</v>
      </c>
      <c r="E23" s="45" t="s">
        <v>13</v>
      </c>
      <c r="F23" s="20" t="s">
        <v>17</v>
      </c>
      <c r="G23" s="20" t="s">
        <v>18</v>
      </c>
      <c r="H23" s="47"/>
      <c r="I23" s="28" t="s">
        <v>26</v>
      </c>
      <c r="J23" s="28" t="s">
        <v>27</v>
      </c>
      <c r="K23" s="20" t="s">
        <v>2</v>
      </c>
      <c r="L23" s="28" t="s">
        <v>28</v>
      </c>
      <c r="M23" s="25"/>
      <c r="N23" s="25"/>
      <c r="O23" s="25"/>
      <c r="P23" s="25"/>
    </row>
    <row r="24" spans="2:16" s="24" customFormat="1" x14ac:dyDescent="0.3">
      <c r="B24" s="25"/>
      <c r="C24" s="22"/>
      <c r="D24" s="68"/>
      <c r="E24" s="68"/>
      <c r="F24" s="67">
        <v>0.2</v>
      </c>
      <c r="G24" s="22">
        <v>1</v>
      </c>
      <c r="H24" s="7"/>
      <c r="I24" s="19"/>
      <c r="J24" s="44"/>
      <c r="K24" s="43"/>
      <c r="L24" s="44"/>
      <c r="M24" s="25"/>
      <c r="N24" s="25"/>
      <c r="O24" s="25"/>
      <c r="P24" s="25"/>
    </row>
    <row r="25" spans="2:16" s="24" customFormat="1" x14ac:dyDescent="0.3">
      <c r="B25" s="25"/>
      <c r="C25" s="22"/>
      <c r="D25" s="68"/>
      <c r="E25" s="68"/>
      <c r="F25" s="67">
        <v>0.2</v>
      </c>
      <c r="G25" s="22">
        <v>1</v>
      </c>
      <c r="H25" s="7"/>
      <c r="I25" s="19"/>
      <c r="J25" s="44"/>
      <c r="K25" s="43"/>
      <c r="L25" s="44"/>
      <c r="M25" s="25"/>
      <c r="N25" s="25"/>
      <c r="O25" s="25"/>
      <c r="P25" s="25"/>
    </row>
    <row r="26" spans="2:16" s="24" customFormat="1" x14ac:dyDescent="0.3">
      <c r="B26" s="25"/>
      <c r="C26" s="30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25"/>
      <c r="O26" s="25"/>
      <c r="P26" s="25"/>
    </row>
    <row r="27" spans="2:16" s="24" customFormat="1" x14ac:dyDescent="0.3">
      <c r="B27" s="25"/>
      <c r="C27" s="30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25"/>
      <c r="O27" s="25"/>
      <c r="P27" s="25"/>
    </row>
    <row r="28" spans="2:16" s="24" customFormat="1" x14ac:dyDescent="0.3">
      <c r="B28" s="25"/>
      <c r="C28" s="30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25"/>
      <c r="O28" s="25"/>
      <c r="P28" s="25"/>
    </row>
    <row r="29" spans="2:16" s="24" customFormat="1" x14ac:dyDescent="0.3">
      <c r="B29" s="25"/>
      <c r="C29" s="30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25"/>
      <c r="O29" s="25"/>
      <c r="P29" s="25"/>
    </row>
    <row r="30" spans="2:16" s="24" customFormat="1" x14ac:dyDescent="0.3">
      <c r="B30" s="25"/>
      <c r="C30" s="30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25"/>
      <c r="O30" s="25"/>
      <c r="P30" s="25"/>
    </row>
    <row r="31" spans="2:16" s="24" customFormat="1" x14ac:dyDescent="0.3">
      <c r="B31" s="25"/>
      <c r="C31" s="30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25"/>
      <c r="O31" s="25"/>
      <c r="P31" s="25"/>
    </row>
    <row r="32" spans="2:16" s="24" customFormat="1" x14ac:dyDescent="0.3">
      <c r="B32" s="25"/>
      <c r="C32" s="30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25"/>
      <c r="O32" s="25"/>
      <c r="P32" s="25"/>
    </row>
    <row r="33" spans="1:17" s="24" customFormat="1" x14ac:dyDescent="0.3">
      <c r="B33" s="25"/>
      <c r="C33" s="30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25"/>
      <c r="O33" s="25"/>
      <c r="P33" s="25"/>
    </row>
    <row r="34" spans="1:17" s="24" customFormat="1" x14ac:dyDescent="0.3">
      <c r="B34" s="25"/>
      <c r="C34" s="30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25"/>
      <c r="O34" s="25"/>
      <c r="P34" s="25"/>
    </row>
    <row r="35" spans="1:17" s="24" customFormat="1" x14ac:dyDescent="0.3">
      <c r="B35" s="25"/>
      <c r="C35" s="30"/>
      <c r="D35" s="35"/>
      <c r="E35" s="35"/>
      <c r="F35" s="35"/>
      <c r="G35" s="35"/>
      <c r="H35" s="35" t="s">
        <v>21</v>
      </c>
      <c r="I35" s="35"/>
      <c r="J35" s="35"/>
      <c r="K35" s="35"/>
      <c r="L35" s="35"/>
      <c r="M35" s="35"/>
      <c r="N35" s="25"/>
      <c r="O35" s="25"/>
      <c r="P35" s="25"/>
    </row>
    <row r="36" spans="1:17" s="24" customFormat="1" x14ac:dyDescent="0.3">
      <c r="B36" s="25"/>
      <c r="C36" s="30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25"/>
      <c r="O36" s="25"/>
      <c r="P36" s="25"/>
    </row>
    <row r="37" spans="1:17" s="24" customFormat="1" ht="9" customHeight="1" x14ac:dyDescent="0.3">
      <c r="B37" s="25"/>
      <c r="C37" s="30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25"/>
      <c r="O37" s="25"/>
      <c r="P37" s="25"/>
    </row>
    <row r="38" spans="1:17" s="24" customFormat="1" ht="54" customHeight="1" x14ac:dyDescent="0.4">
      <c r="B38" s="25"/>
      <c r="C38" s="57" t="s">
        <v>6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9"/>
      <c r="O38" s="25"/>
      <c r="P38" s="25"/>
    </row>
    <row r="39" spans="1:17" s="36" customFormat="1" ht="25.15" customHeight="1" x14ac:dyDescent="0.35">
      <c r="B39" s="37"/>
      <c r="C39" s="58" t="s">
        <v>7</v>
      </c>
      <c r="D39" s="51"/>
      <c r="E39" s="51"/>
      <c r="F39" s="51"/>
      <c r="G39" s="51"/>
      <c r="H39" s="69"/>
      <c r="I39" s="51"/>
      <c r="J39" s="51"/>
      <c r="K39" s="51"/>
      <c r="L39" s="51"/>
      <c r="M39" s="51"/>
      <c r="N39" s="50"/>
      <c r="O39" s="37"/>
      <c r="P39" s="25"/>
      <c r="Q39" s="24"/>
    </row>
    <row r="40" spans="1:17" s="72" customFormat="1" ht="27" customHeight="1" x14ac:dyDescent="0.35">
      <c r="A40" s="36"/>
      <c r="B40" s="37"/>
      <c r="C40" s="75" t="s">
        <v>8</v>
      </c>
      <c r="D40" s="76"/>
      <c r="E40" s="77"/>
      <c r="F40" s="77"/>
      <c r="G40" s="59"/>
      <c r="H40" s="51"/>
      <c r="I40" s="59"/>
      <c r="J40" s="59"/>
      <c r="K40" s="59"/>
      <c r="L40" s="59"/>
      <c r="M40" s="59"/>
      <c r="N40" s="51"/>
      <c r="O40" s="38"/>
      <c r="P40" s="25"/>
      <c r="Q40" s="24"/>
    </row>
    <row r="41" spans="1:17" s="72" customFormat="1" ht="36" customHeight="1" x14ac:dyDescent="0.3">
      <c r="A41" s="36"/>
      <c r="B41" s="37"/>
      <c r="C41" s="76"/>
      <c r="D41" s="76"/>
      <c r="E41" s="77"/>
      <c r="F41" s="77"/>
      <c r="G41" s="59"/>
      <c r="H41" s="60" t="s">
        <v>9</v>
      </c>
      <c r="I41" s="59"/>
      <c r="J41" s="59"/>
      <c r="K41" s="59"/>
      <c r="L41" s="59"/>
      <c r="M41" s="59"/>
      <c r="N41" s="60"/>
      <c r="O41" s="38"/>
      <c r="P41" s="25"/>
      <c r="Q41" s="24"/>
    </row>
    <row r="42" spans="1:17" s="72" customFormat="1" ht="31.15" customHeight="1" x14ac:dyDescent="0.35">
      <c r="A42" s="36"/>
      <c r="B42" s="37"/>
      <c r="C42" s="52" t="s">
        <v>3</v>
      </c>
      <c r="D42" s="52"/>
      <c r="E42" s="52"/>
      <c r="F42" s="52"/>
      <c r="G42" s="52"/>
      <c r="H42" s="61"/>
      <c r="I42" s="52"/>
      <c r="J42" s="52"/>
      <c r="K42" s="52"/>
      <c r="L42" s="52"/>
      <c r="M42" s="52"/>
      <c r="N42" s="61"/>
      <c r="O42" s="38"/>
      <c r="P42" s="25"/>
      <c r="Q42" s="24"/>
    </row>
    <row r="43" spans="1:17" s="72" customFormat="1" ht="16.899999999999999" customHeight="1" x14ac:dyDescent="0.35">
      <c r="A43" s="36"/>
      <c r="B43" s="37"/>
      <c r="C43" s="62" t="s">
        <v>10</v>
      </c>
      <c r="D43" s="52"/>
      <c r="E43" s="52"/>
      <c r="F43" s="52"/>
      <c r="G43" s="52"/>
      <c r="H43" s="60" t="s">
        <v>31</v>
      </c>
      <c r="I43" s="52"/>
      <c r="J43" s="52"/>
      <c r="K43" s="52"/>
      <c r="L43" s="52"/>
      <c r="M43" s="52"/>
      <c r="N43" s="60"/>
      <c r="O43" s="38"/>
      <c r="P43" s="25"/>
      <c r="Q43" s="24"/>
    </row>
    <row r="44" spans="1:17" s="72" customFormat="1" ht="16.899999999999999" customHeight="1" x14ac:dyDescent="0.35">
      <c r="A44" s="36"/>
      <c r="B44" s="37"/>
      <c r="C44" s="62" t="s">
        <v>11</v>
      </c>
      <c r="D44" s="52"/>
      <c r="E44" s="52"/>
      <c r="F44" s="52"/>
      <c r="G44" s="52"/>
      <c r="H44" s="60" t="s">
        <v>32</v>
      </c>
      <c r="I44" s="52"/>
      <c r="J44" s="52"/>
      <c r="K44" s="52"/>
      <c r="L44" s="52"/>
      <c r="M44" s="52"/>
      <c r="N44" s="60"/>
      <c r="O44" s="38"/>
      <c r="P44" s="38"/>
      <c r="Q44" s="36"/>
    </row>
    <row r="45" spans="1:17" ht="16.899999999999999" customHeight="1" x14ac:dyDescent="0.35">
      <c r="A45" s="36"/>
      <c r="B45" s="37"/>
      <c r="C45" s="62" t="s">
        <v>4</v>
      </c>
      <c r="D45" s="53"/>
      <c r="E45" s="53"/>
      <c r="F45" s="53"/>
      <c r="G45" s="53"/>
      <c r="H45" s="60" t="s">
        <v>5</v>
      </c>
      <c r="I45" s="53"/>
      <c r="J45" s="53"/>
      <c r="K45" s="53"/>
      <c r="L45" s="53"/>
      <c r="M45" s="53"/>
      <c r="N45" s="60"/>
      <c r="O45" s="38"/>
      <c r="P45" s="38"/>
      <c r="Q45" s="36"/>
    </row>
    <row r="46" spans="1:17" ht="16.899999999999999" customHeight="1" x14ac:dyDescent="0.35">
      <c r="A46" s="36"/>
      <c r="B46" s="37"/>
      <c r="C46" s="62"/>
      <c r="D46" s="53"/>
      <c r="E46" s="53"/>
      <c r="F46" s="53"/>
      <c r="G46" s="53"/>
      <c r="H46" s="27"/>
      <c r="I46" s="53"/>
      <c r="J46" s="53"/>
      <c r="K46" s="53"/>
      <c r="L46" s="53"/>
      <c r="M46" s="53"/>
      <c r="N46" s="62" t="s">
        <v>33</v>
      </c>
      <c r="O46" s="38"/>
      <c r="P46" s="38"/>
      <c r="Q46" s="36"/>
    </row>
    <row r="47" spans="1:17" ht="16.899999999999999" customHeight="1" x14ac:dyDescent="0.35">
      <c r="A47" s="36"/>
      <c r="B47" s="37"/>
      <c r="C47" s="62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63"/>
      <c r="O47" s="38"/>
      <c r="P47" s="38"/>
      <c r="Q47" s="36"/>
    </row>
    <row r="48" spans="1:17" s="36" customFormat="1" ht="9.4" customHeight="1" x14ac:dyDescent="0.35">
      <c r="B48" s="37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63"/>
      <c r="O48" s="37"/>
      <c r="P48" s="37"/>
    </row>
    <row r="49" s="36" customFormat="1" x14ac:dyDescent="0.3"/>
  </sheetData>
  <sheetProtection password="8E71" sheet="1" objects="1" scenarios="1"/>
  <mergeCells count="3">
    <mergeCell ref="C8:N8"/>
    <mergeCell ref="C40:F41"/>
    <mergeCell ref="E14:F14"/>
  </mergeCells>
  <phoneticPr fontId="0" type="noConversion"/>
  <dataValidations count="3">
    <dataValidation allowBlank="1" sqref="N5:N7 N1:N2 A1:B1048576 D1:M7 C1:C38 C42 N42 C44:C47 H42 D9:N13 D26:G39 D42:G47 I42:M47 H47 I26:N39 H26:H38 N46 D14 O1:P13 C49:N65536 O26:O65536 Q1:IV1048576 P14:P65536"/>
    <dataValidation type="decimal" errorStyle="warning" allowBlank="1" showErrorMessage="1" error="Please enter numeric values only." sqref="F18:F20">
      <formula1>0</formula1>
      <formula2>100</formula2>
    </dataValidation>
    <dataValidation type="decimal" allowBlank="1" showErrorMessage="1" error="Enter numeric values only" sqref="D18:E20 K24:K25 D24:G25">
      <formula1>0</formula1>
      <formula2>10000</formula2>
    </dataValidation>
  </dataValidations>
  <hyperlinks>
    <hyperlink ref="H45" r:id="rId1" display="mailto:info@megazyme.com"/>
    <hyperlink ref="H41" r:id="rId2" display="http://www.megazyme.com/"/>
    <hyperlink ref="H44" r:id="rId3"/>
    <hyperlink ref="H43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1" min="1" max="15" man="1"/>
    <brk id="47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8"/>
  <sheetViews>
    <sheetView topLeftCell="B2" zoomScaleNormal="82" workbookViewId="0">
      <selection activeCell="S10" sqref="S10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6.28515625" style="2" customWidth="1"/>
    <col min="5" max="8" width="10.7109375" style="2" customWidth="1"/>
    <col min="9" max="9" width="1.7109375" style="2" customWidth="1"/>
    <col min="10" max="10" width="10.42578125" style="2" hidden="1" customWidth="1"/>
    <col min="11" max="11" width="12" style="2" customWidth="1"/>
    <col min="12" max="12" width="10.42578125" style="2" hidden="1" customWidth="1"/>
    <col min="13" max="13" width="11.5703125" style="2" customWidth="1"/>
    <col min="14" max="14" width="1.7109375" style="2" customWidth="1"/>
    <col min="15" max="15" width="10.7109375" style="2" customWidth="1"/>
    <col min="16" max="16" width="9.7109375" style="2" hidden="1" customWidth="1"/>
    <col min="17" max="17" width="11.7109375" style="2" customWidth="1"/>
    <col min="18" max="18" width="2.42578125" style="2" customWidth="1"/>
    <col min="19" max="19" width="200.7109375" style="2" customWidth="1"/>
    <col min="20" max="16384" width="12.28515625" style="2"/>
  </cols>
  <sheetData>
    <row r="1" spans="1:19" ht="7.9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00.1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x14ac:dyDescent="0.3">
      <c r="A4" s="9"/>
      <c r="B4" s="5"/>
      <c r="C4" s="6"/>
      <c r="D4" s="6" t="s">
        <v>14</v>
      </c>
      <c r="E4" s="78"/>
      <c r="F4" s="79"/>
      <c r="G4" s="5"/>
      <c r="H4" s="5"/>
      <c r="I4" s="5"/>
      <c r="J4" s="5"/>
      <c r="K4" s="21"/>
      <c r="L4" s="21"/>
      <c r="M4" s="21"/>
      <c r="N4" s="5"/>
      <c r="O4" s="21"/>
      <c r="P4" s="5"/>
      <c r="Q4" s="5"/>
      <c r="R4" s="5"/>
      <c r="S4" s="8"/>
    </row>
    <row r="5" spans="1:19" ht="15.4" customHeight="1" x14ac:dyDescent="0.3">
      <c r="A5" s="9"/>
      <c r="B5" s="5"/>
      <c r="C5" s="5"/>
      <c r="D5" s="5"/>
      <c r="E5" s="5"/>
      <c r="F5" s="5"/>
      <c r="G5" s="5"/>
      <c r="H5" s="5"/>
      <c r="I5" s="4"/>
      <c r="J5" s="32"/>
      <c r="K5" s="5"/>
      <c r="L5" s="5"/>
      <c r="M5" s="5"/>
      <c r="N5" s="5"/>
      <c r="O5" s="5"/>
      <c r="P5" s="5"/>
      <c r="Q5" s="11"/>
      <c r="R5" s="5"/>
      <c r="S5" s="8"/>
    </row>
    <row r="6" spans="1:19" x14ac:dyDescent="0.3">
      <c r="A6" s="9"/>
      <c r="B6" s="5"/>
      <c r="C6" s="5"/>
      <c r="D6" s="4"/>
      <c r="E6" s="6" t="s">
        <v>15</v>
      </c>
      <c r="F6" s="4"/>
      <c r="G6" s="5"/>
      <c r="H6" s="5"/>
      <c r="I6" s="5"/>
      <c r="J6" s="32"/>
      <c r="K6" s="5"/>
      <c r="L6" s="5"/>
      <c r="M6" s="5"/>
      <c r="N6" s="5"/>
      <c r="O6" s="5"/>
      <c r="P6" s="5"/>
      <c r="Q6" s="11"/>
      <c r="R6" s="5"/>
      <c r="S6" s="8"/>
    </row>
    <row r="7" spans="1:19" ht="19.5" customHeight="1" x14ac:dyDescent="0.4">
      <c r="A7" s="9"/>
      <c r="B7" s="5"/>
      <c r="C7" s="4"/>
      <c r="D7" s="4"/>
      <c r="E7" s="46" t="s">
        <v>12</v>
      </c>
      <c r="F7" s="46" t="s">
        <v>13</v>
      </c>
      <c r="G7" s="4"/>
      <c r="H7" s="80"/>
      <c r="I7" s="80"/>
      <c r="J7" s="80"/>
      <c r="K7" s="80"/>
      <c r="L7" s="80"/>
      <c r="M7" s="80"/>
      <c r="N7" s="80"/>
      <c r="O7" s="5"/>
      <c r="P7" s="5"/>
      <c r="Q7" s="5"/>
      <c r="R7" s="5"/>
      <c r="S7" s="8"/>
    </row>
    <row r="8" spans="1:19" x14ac:dyDescent="0.3">
      <c r="A8" s="9"/>
      <c r="B8" s="5"/>
      <c r="C8" s="4"/>
      <c r="D8" s="4">
        <v>1</v>
      </c>
      <c r="E8" s="68"/>
      <c r="F8" s="23"/>
      <c r="G8" s="4"/>
      <c r="H8" s="80"/>
      <c r="I8" s="80"/>
      <c r="J8" s="80"/>
      <c r="K8" s="80"/>
      <c r="L8" s="80"/>
      <c r="M8" s="80"/>
      <c r="N8" s="80"/>
      <c r="O8" s="5"/>
      <c r="P8" s="5"/>
      <c r="Q8" s="5"/>
      <c r="R8" s="5"/>
      <c r="S8" s="8"/>
    </row>
    <row r="9" spans="1:19" x14ac:dyDescent="0.3">
      <c r="A9" s="9"/>
      <c r="B9" s="5"/>
      <c r="C9" s="4"/>
      <c r="D9" s="4">
        <v>2</v>
      </c>
      <c r="E9" s="68"/>
      <c r="F9" s="68"/>
      <c r="G9" s="4"/>
      <c r="H9" s="80"/>
      <c r="I9" s="80"/>
      <c r="J9" s="80"/>
      <c r="K9" s="80"/>
      <c r="L9" s="80"/>
      <c r="M9" s="80"/>
      <c r="N9" s="80"/>
      <c r="O9" s="5"/>
      <c r="P9" s="5"/>
      <c r="Q9" s="5"/>
      <c r="R9" s="5"/>
      <c r="S9" s="8"/>
    </row>
    <row r="10" spans="1:19" x14ac:dyDescent="0.3">
      <c r="A10" s="9"/>
      <c r="B10" s="5"/>
      <c r="C10" s="4"/>
      <c r="D10" s="4"/>
      <c r="E10" s="64">
        <f>IF(COUNT(E8:E9)=0,0,(IF(A1_blank_1=0,0.0000001,A1_blank_1)+IF(A1_blank_2=0,0.0000001,A1_blank_2))/COUNT(E8:E9))</f>
        <v>0</v>
      </c>
      <c r="F10" s="19">
        <f>IF(COUNT(F8:F9)=0,0,(IF(A2_blank_1=0,0.0000001,A2_blank_1)+IF(A2_blank_2=0,0.0000001,A2_blank_2))/COUNT(F8:F9))</f>
        <v>0</v>
      </c>
      <c r="G10" s="4"/>
      <c r="H10" s="80"/>
      <c r="I10" s="80"/>
      <c r="J10" s="80"/>
      <c r="K10" s="80"/>
      <c r="L10" s="80"/>
      <c r="M10" s="80"/>
      <c r="N10" s="80"/>
      <c r="O10" s="5"/>
      <c r="P10" s="5"/>
      <c r="Q10" s="5"/>
      <c r="R10" s="5"/>
      <c r="S10" s="8"/>
    </row>
    <row r="11" spans="1:19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8"/>
    </row>
    <row r="12" spans="1:19" s="3" customFormat="1" x14ac:dyDescent="0.3">
      <c r="A12" s="9"/>
      <c r="B12" s="5"/>
      <c r="C12" s="4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5"/>
      <c r="M12" s="40"/>
      <c r="N12" s="5"/>
      <c r="O12" s="5"/>
      <c r="P12" s="5"/>
      <c r="Q12" s="5"/>
      <c r="R12" s="5"/>
      <c r="S12" s="8"/>
    </row>
    <row r="13" spans="1:19" s="18" customFormat="1" ht="57" customHeight="1" x14ac:dyDescent="0.3">
      <c r="A13" s="13"/>
      <c r="B13" s="14"/>
      <c r="C13" s="15"/>
      <c r="D13" s="12" t="s">
        <v>0</v>
      </c>
      <c r="E13" s="45" t="s">
        <v>12</v>
      </c>
      <c r="F13" s="45" t="s">
        <v>13</v>
      </c>
      <c r="G13" s="20" t="s">
        <v>17</v>
      </c>
      <c r="H13" s="20" t="s">
        <v>18</v>
      </c>
      <c r="I13" s="47"/>
      <c r="J13" s="65" t="s">
        <v>22</v>
      </c>
      <c r="K13" s="28" t="s">
        <v>26</v>
      </c>
      <c r="L13" s="65" t="s">
        <v>23</v>
      </c>
      <c r="M13" s="28" t="s">
        <v>27</v>
      </c>
      <c r="N13" s="47"/>
      <c r="O13" s="20" t="s">
        <v>2</v>
      </c>
      <c r="P13" s="65" t="s">
        <v>24</v>
      </c>
      <c r="Q13" s="28" t="s">
        <v>28</v>
      </c>
      <c r="R13" s="16"/>
      <c r="S13" s="17"/>
    </row>
    <row r="14" spans="1:19" x14ac:dyDescent="0.3">
      <c r="A14" s="9"/>
      <c r="B14" s="5"/>
      <c r="C14" s="1">
        <v>1</v>
      </c>
      <c r="D14" s="22"/>
      <c r="E14" s="68"/>
      <c r="F14" s="68"/>
      <c r="G14" s="67">
        <v>0.2</v>
      </c>
      <c r="H14" s="22">
        <v>1</v>
      </c>
      <c r="I14" s="7"/>
      <c r="J14" s="66" t="str">
        <f t="shared" ref="J14:J53" si="0">IF(OR(ISBLANK(A1_sample),ISBLANK(A2_sample),A1_blank_ave=0,A2_blank_ave=0),"",(A1_sample-A2_sample)-(A1_blank_ave-A2_blank_ave))</f>
        <v/>
      </c>
      <c r="K14" s="19" t="str">
        <f>J14</f>
        <v/>
      </c>
      <c r="L14" s="66" t="str">
        <f t="shared" ref="L14:L53" si="1">IF(OR(ISBLANK(Dilution),ISBLANK(Sample_volume),Change_absorbance=""),"",(0.08355*Change_absorbance*Dilution/Sample_volume))</f>
        <v/>
      </c>
      <c r="M14" s="44" t="str">
        <f>L14</f>
        <v/>
      </c>
      <c r="N14" s="7"/>
      <c r="O14" s="43"/>
      <c r="P14" s="66" t="str">
        <f t="shared" ref="P14:P53" si="2">IF(OR(Concentration_gL="",ISBLANK(Sample_con_gL)),"",(Concentration_gL*100/Sample_con_gL))</f>
        <v/>
      </c>
      <c r="Q14" s="44" t="str">
        <f>P14</f>
        <v/>
      </c>
      <c r="R14" s="5"/>
      <c r="S14" s="8"/>
    </row>
    <row r="15" spans="1:19" x14ac:dyDescent="0.3">
      <c r="A15" s="9"/>
      <c r="B15" s="5"/>
      <c r="C15" s="1">
        <v>2</v>
      </c>
      <c r="D15" s="22"/>
      <c r="E15" s="68"/>
      <c r="F15" s="68"/>
      <c r="G15" s="67">
        <v>0.2</v>
      </c>
      <c r="H15" s="22">
        <v>1</v>
      </c>
      <c r="I15" s="7"/>
      <c r="J15" s="66" t="str">
        <f t="shared" si="0"/>
        <v/>
      </c>
      <c r="K15" s="19" t="str">
        <f t="shared" ref="K15:K53" si="3">J15</f>
        <v/>
      </c>
      <c r="L15" s="66" t="str">
        <f t="shared" si="1"/>
        <v/>
      </c>
      <c r="M15" s="44" t="str">
        <f t="shared" ref="M15:M53" si="4">L15</f>
        <v/>
      </c>
      <c r="N15" s="7"/>
      <c r="O15" s="43"/>
      <c r="P15" s="66" t="str">
        <f t="shared" si="2"/>
        <v/>
      </c>
      <c r="Q15" s="44" t="str">
        <f t="shared" ref="Q15:Q53" si="5">P15</f>
        <v/>
      </c>
      <c r="R15" s="5"/>
      <c r="S15" s="8"/>
    </row>
    <row r="16" spans="1:19" x14ac:dyDescent="0.3">
      <c r="A16" s="9"/>
      <c r="B16" s="5"/>
      <c r="C16" s="1">
        <v>3</v>
      </c>
      <c r="D16" s="22"/>
      <c r="E16" s="68"/>
      <c r="F16" s="68"/>
      <c r="G16" s="67">
        <v>0.2</v>
      </c>
      <c r="H16" s="22">
        <v>1</v>
      </c>
      <c r="I16" s="7"/>
      <c r="J16" s="66" t="str">
        <f t="shared" si="0"/>
        <v/>
      </c>
      <c r="K16" s="19" t="str">
        <f t="shared" si="3"/>
        <v/>
      </c>
      <c r="L16" s="66" t="str">
        <f t="shared" si="1"/>
        <v/>
      </c>
      <c r="M16" s="44" t="str">
        <f t="shared" si="4"/>
        <v/>
      </c>
      <c r="N16" s="7"/>
      <c r="O16" s="43"/>
      <c r="P16" s="66" t="str">
        <f t="shared" si="2"/>
        <v/>
      </c>
      <c r="Q16" s="44" t="str">
        <f t="shared" si="5"/>
        <v/>
      </c>
      <c r="R16" s="5"/>
      <c r="S16" s="8"/>
    </row>
    <row r="17" spans="1:19" x14ac:dyDescent="0.3">
      <c r="A17" s="9"/>
      <c r="B17" s="5"/>
      <c r="C17" s="1">
        <v>4</v>
      </c>
      <c r="D17" s="22"/>
      <c r="E17" s="68"/>
      <c r="F17" s="68"/>
      <c r="G17" s="67">
        <v>0.2</v>
      </c>
      <c r="H17" s="22">
        <v>1</v>
      </c>
      <c r="I17" s="7"/>
      <c r="J17" s="66" t="str">
        <f t="shared" si="0"/>
        <v/>
      </c>
      <c r="K17" s="19" t="str">
        <f t="shared" si="3"/>
        <v/>
      </c>
      <c r="L17" s="66" t="str">
        <f t="shared" si="1"/>
        <v/>
      </c>
      <c r="M17" s="44" t="str">
        <f t="shared" si="4"/>
        <v/>
      </c>
      <c r="N17" s="7"/>
      <c r="O17" s="43"/>
      <c r="P17" s="66" t="str">
        <f t="shared" si="2"/>
        <v/>
      </c>
      <c r="Q17" s="44" t="str">
        <f t="shared" si="5"/>
        <v/>
      </c>
      <c r="R17" s="5"/>
      <c r="S17" s="8"/>
    </row>
    <row r="18" spans="1:19" x14ac:dyDescent="0.3">
      <c r="A18" s="9"/>
      <c r="B18" s="5"/>
      <c r="C18" s="1">
        <v>5</v>
      </c>
      <c r="D18" s="22"/>
      <c r="E18" s="68"/>
      <c r="F18" s="68"/>
      <c r="G18" s="67">
        <v>0.2</v>
      </c>
      <c r="H18" s="22">
        <v>1</v>
      </c>
      <c r="I18" s="7"/>
      <c r="J18" s="66" t="str">
        <f t="shared" si="0"/>
        <v/>
      </c>
      <c r="K18" s="19" t="str">
        <f t="shared" si="3"/>
        <v/>
      </c>
      <c r="L18" s="66" t="str">
        <f t="shared" si="1"/>
        <v/>
      </c>
      <c r="M18" s="44" t="str">
        <f t="shared" si="4"/>
        <v/>
      </c>
      <c r="N18" s="7"/>
      <c r="O18" s="43"/>
      <c r="P18" s="66" t="str">
        <f t="shared" si="2"/>
        <v/>
      </c>
      <c r="Q18" s="44" t="str">
        <f t="shared" si="5"/>
        <v/>
      </c>
      <c r="R18" s="5"/>
      <c r="S18" s="8"/>
    </row>
    <row r="19" spans="1:19" x14ac:dyDescent="0.3">
      <c r="A19" s="9"/>
      <c r="B19" s="5"/>
      <c r="C19" s="1">
        <v>6</v>
      </c>
      <c r="D19" s="22"/>
      <c r="E19" s="68"/>
      <c r="F19" s="68"/>
      <c r="G19" s="67">
        <v>0.2</v>
      </c>
      <c r="H19" s="22">
        <v>1</v>
      </c>
      <c r="I19" s="7"/>
      <c r="J19" s="66" t="str">
        <f t="shared" si="0"/>
        <v/>
      </c>
      <c r="K19" s="19" t="str">
        <f t="shared" si="3"/>
        <v/>
      </c>
      <c r="L19" s="66" t="str">
        <f t="shared" si="1"/>
        <v/>
      </c>
      <c r="M19" s="44" t="str">
        <f t="shared" si="4"/>
        <v/>
      </c>
      <c r="N19" s="7"/>
      <c r="O19" s="43"/>
      <c r="P19" s="66" t="str">
        <f t="shared" si="2"/>
        <v/>
      </c>
      <c r="Q19" s="44" t="str">
        <f t="shared" si="5"/>
        <v/>
      </c>
      <c r="R19" s="5"/>
      <c r="S19" s="8"/>
    </row>
    <row r="20" spans="1:19" x14ac:dyDescent="0.3">
      <c r="A20" s="9"/>
      <c r="B20" s="5"/>
      <c r="C20" s="1">
        <v>7</v>
      </c>
      <c r="D20" s="22"/>
      <c r="E20" s="68"/>
      <c r="F20" s="68"/>
      <c r="G20" s="67">
        <v>0.2</v>
      </c>
      <c r="H20" s="22">
        <v>1</v>
      </c>
      <c r="I20" s="7"/>
      <c r="J20" s="66" t="str">
        <f t="shared" si="0"/>
        <v/>
      </c>
      <c r="K20" s="19" t="str">
        <f t="shared" si="3"/>
        <v/>
      </c>
      <c r="L20" s="66" t="str">
        <f t="shared" si="1"/>
        <v/>
      </c>
      <c r="M20" s="44" t="str">
        <f t="shared" si="4"/>
        <v/>
      </c>
      <c r="N20" s="7"/>
      <c r="O20" s="43"/>
      <c r="P20" s="66" t="str">
        <f t="shared" si="2"/>
        <v/>
      </c>
      <c r="Q20" s="44" t="str">
        <f t="shared" si="5"/>
        <v/>
      </c>
      <c r="R20" s="5"/>
      <c r="S20" s="8"/>
    </row>
    <row r="21" spans="1:19" x14ac:dyDescent="0.3">
      <c r="A21" s="9"/>
      <c r="B21" s="5"/>
      <c r="C21" s="1">
        <v>8</v>
      </c>
      <c r="D21" s="22"/>
      <c r="E21" s="68"/>
      <c r="F21" s="68"/>
      <c r="G21" s="67">
        <v>0.2</v>
      </c>
      <c r="H21" s="22">
        <v>1</v>
      </c>
      <c r="I21" s="7"/>
      <c r="J21" s="66" t="str">
        <f t="shared" si="0"/>
        <v/>
      </c>
      <c r="K21" s="19" t="str">
        <f t="shared" si="3"/>
        <v/>
      </c>
      <c r="L21" s="66" t="str">
        <f t="shared" si="1"/>
        <v/>
      </c>
      <c r="M21" s="44" t="str">
        <f t="shared" si="4"/>
        <v/>
      </c>
      <c r="N21" s="7"/>
      <c r="O21" s="43"/>
      <c r="P21" s="66" t="str">
        <f t="shared" si="2"/>
        <v/>
      </c>
      <c r="Q21" s="44" t="str">
        <f t="shared" si="5"/>
        <v/>
      </c>
      <c r="R21" s="5"/>
      <c r="S21" s="8"/>
    </row>
    <row r="22" spans="1:19" x14ac:dyDescent="0.3">
      <c r="A22" s="9"/>
      <c r="B22" s="5"/>
      <c r="C22" s="1">
        <v>9</v>
      </c>
      <c r="D22" s="22"/>
      <c r="E22" s="68"/>
      <c r="F22" s="68"/>
      <c r="G22" s="67">
        <v>0.2</v>
      </c>
      <c r="H22" s="22">
        <v>1</v>
      </c>
      <c r="I22" s="7"/>
      <c r="J22" s="66" t="str">
        <f t="shared" si="0"/>
        <v/>
      </c>
      <c r="K22" s="19" t="str">
        <f t="shared" si="3"/>
        <v/>
      </c>
      <c r="L22" s="66" t="str">
        <f t="shared" si="1"/>
        <v/>
      </c>
      <c r="M22" s="44" t="str">
        <f t="shared" si="4"/>
        <v/>
      </c>
      <c r="N22" s="7"/>
      <c r="O22" s="43"/>
      <c r="P22" s="66" t="str">
        <f t="shared" si="2"/>
        <v/>
      </c>
      <c r="Q22" s="44" t="str">
        <f t="shared" si="5"/>
        <v/>
      </c>
      <c r="R22" s="5"/>
      <c r="S22" s="8"/>
    </row>
    <row r="23" spans="1:19" x14ac:dyDescent="0.3">
      <c r="A23" s="9"/>
      <c r="B23" s="5"/>
      <c r="C23" s="1">
        <v>10</v>
      </c>
      <c r="D23" s="22"/>
      <c r="E23" s="68"/>
      <c r="F23" s="68"/>
      <c r="G23" s="67">
        <v>0.2</v>
      </c>
      <c r="H23" s="22">
        <v>1</v>
      </c>
      <c r="I23" s="7"/>
      <c r="J23" s="66" t="str">
        <f t="shared" si="0"/>
        <v/>
      </c>
      <c r="K23" s="19" t="str">
        <f t="shared" si="3"/>
        <v/>
      </c>
      <c r="L23" s="66" t="str">
        <f t="shared" si="1"/>
        <v/>
      </c>
      <c r="M23" s="44" t="str">
        <f t="shared" si="4"/>
        <v/>
      </c>
      <c r="N23" s="7"/>
      <c r="O23" s="43"/>
      <c r="P23" s="66" t="str">
        <f t="shared" si="2"/>
        <v/>
      </c>
      <c r="Q23" s="44" t="str">
        <f t="shared" si="5"/>
        <v/>
      </c>
      <c r="R23" s="5"/>
      <c r="S23" s="8"/>
    </row>
    <row r="24" spans="1:19" x14ac:dyDescent="0.3">
      <c r="A24" s="9"/>
      <c r="B24" s="5"/>
      <c r="C24" s="1">
        <v>11</v>
      </c>
      <c r="D24" s="22"/>
      <c r="E24" s="68"/>
      <c r="F24" s="68"/>
      <c r="G24" s="67">
        <v>0.2</v>
      </c>
      <c r="H24" s="22">
        <v>1</v>
      </c>
      <c r="I24" s="7"/>
      <c r="J24" s="66" t="str">
        <f t="shared" si="0"/>
        <v/>
      </c>
      <c r="K24" s="19" t="str">
        <f t="shared" si="3"/>
        <v/>
      </c>
      <c r="L24" s="66" t="str">
        <f t="shared" si="1"/>
        <v/>
      </c>
      <c r="M24" s="44" t="str">
        <f t="shared" si="4"/>
        <v/>
      </c>
      <c r="N24" s="7"/>
      <c r="O24" s="43"/>
      <c r="P24" s="66" t="str">
        <f t="shared" si="2"/>
        <v/>
      </c>
      <c r="Q24" s="44" t="str">
        <f t="shared" si="5"/>
        <v/>
      </c>
      <c r="R24" s="5"/>
      <c r="S24" s="8"/>
    </row>
    <row r="25" spans="1:19" x14ac:dyDescent="0.3">
      <c r="A25" s="9"/>
      <c r="B25" s="5"/>
      <c r="C25" s="1">
        <v>12</v>
      </c>
      <c r="D25" s="22"/>
      <c r="E25" s="68"/>
      <c r="F25" s="68"/>
      <c r="G25" s="67">
        <v>0.2</v>
      </c>
      <c r="H25" s="22">
        <v>1</v>
      </c>
      <c r="I25" s="7"/>
      <c r="J25" s="66" t="str">
        <f t="shared" si="0"/>
        <v/>
      </c>
      <c r="K25" s="19" t="str">
        <f t="shared" si="3"/>
        <v/>
      </c>
      <c r="L25" s="66" t="str">
        <f t="shared" si="1"/>
        <v/>
      </c>
      <c r="M25" s="44" t="str">
        <f t="shared" si="4"/>
        <v/>
      </c>
      <c r="N25" s="7"/>
      <c r="O25" s="43"/>
      <c r="P25" s="66" t="str">
        <f t="shared" si="2"/>
        <v/>
      </c>
      <c r="Q25" s="44" t="str">
        <f t="shared" si="5"/>
        <v/>
      </c>
      <c r="R25" s="5"/>
      <c r="S25" s="8"/>
    </row>
    <row r="26" spans="1:19" x14ac:dyDescent="0.3">
      <c r="A26" s="9"/>
      <c r="B26" s="5"/>
      <c r="C26" s="1">
        <v>13</v>
      </c>
      <c r="D26" s="22"/>
      <c r="E26" s="68"/>
      <c r="F26" s="68"/>
      <c r="G26" s="67">
        <v>0.2</v>
      </c>
      <c r="H26" s="22">
        <v>1</v>
      </c>
      <c r="I26" s="7"/>
      <c r="J26" s="66" t="str">
        <f t="shared" si="0"/>
        <v/>
      </c>
      <c r="K26" s="19" t="str">
        <f t="shared" si="3"/>
        <v/>
      </c>
      <c r="L26" s="66" t="str">
        <f t="shared" si="1"/>
        <v/>
      </c>
      <c r="M26" s="44" t="str">
        <f t="shared" si="4"/>
        <v/>
      </c>
      <c r="N26" s="7"/>
      <c r="O26" s="43"/>
      <c r="P26" s="66" t="str">
        <f t="shared" si="2"/>
        <v/>
      </c>
      <c r="Q26" s="44" t="str">
        <f t="shared" si="5"/>
        <v/>
      </c>
      <c r="R26" s="5"/>
      <c r="S26" s="8"/>
    </row>
    <row r="27" spans="1:19" x14ac:dyDescent="0.3">
      <c r="A27" s="9"/>
      <c r="B27" s="5"/>
      <c r="C27" s="1">
        <v>14</v>
      </c>
      <c r="D27" s="22"/>
      <c r="E27" s="68"/>
      <c r="F27" s="68"/>
      <c r="G27" s="67">
        <v>0.2</v>
      </c>
      <c r="H27" s="22">
        <v>1</v>
      </c>
      <c r="I27" s="7"/>
      <c r="J27" s="66" t="str">
        <f t="shared" si="0"/>
        <v/>
      </c>
      <c r="K27" s="19" t="str">
        <f t="shared" si="3"/>
        <v/>
      </c>
      <c r="L27" s="66" t="str">
        <f t="shared" si="1"/>
        <v/>
      </c>
      <c r="M27" s="44" t="str">
        <f t="shared" si="4"/>
        <v/>
      </c>
      <c r="N27" s="7"/>
      <c r="O27" s="43"/>
      <c r="P27" s="66" t="str">
        <f t="shared" si="2"/>
        <v/>
      </c>
      <c r="Q27" s="44" t="str">
        <f t="shared" si="5"/>
        <v/>
      </c>
      <c r="R27" s="5"/>
      <c r="S27" s="8"/>
    </row>
    <row r="28" spans="1:19" x14ac:dyDescent="0.3">
      <c r="A28" s="9"/>
      <c r="B28" s="5"/>
      <c r="C28" s="1">
        <v>15</v>
      </c>
      <c r="D28" s="22"/>
      <c r="E28" s="68"/>
      <c r="F28" s="68"/>
      <c r="G28" s="67">
        <v>0.2</v>
      </c>
      <c r="H28" s="22">
        <v>1</v>
      </c>
      <c r="I28" s="7"/>
      <c r="J28" s="66" t="str">
        <f t="shared" si="0"/>
        <v/>
      </c>
      <c r="K28" s="19" t="str">
        <f t="shared" si="3"/>
        <v/>
      </c>
      <c r="L28" s="66" t="str">
        <f t="shared" si="1"/>
        <v/>
      </c>
      <c r="M28" s="44" t="str">
        <f t="shared" si="4"/>
        <v/>
      </c>
      <c r="N28" s="7"/>
      <c r="O28" s="43"/>
      <c r="P28" s="66" t="str">
        <f t="shared" si="2"/>
        <v/>
      </c>
      <c r="Q28" s="44" t="str">
        <f t="shared" si="5"/>
        <v/>
      </c>
      <c r="R28" s="5"/>
      <c r="S28" s="8"/>
    </row>
    <row r="29" spans="1:19" x14ac:dyDescent="0.3">
      <c r="A29" s="9"/>
      <c r="B29" s="5"/>
      <c r="C29" s="1">
        <v>16</v>
      </c>
      <c r="D29" s="22"/>
      <c r="E29" s="68"/>
      <c r="F29" s="68"/>
      <c r="G29" s="67">
        <v>0.2</v>
      </c>
      <c r="H29" s="22">
        <v>1</v>
      </c>
      <c r="I29" s="7"/>
      <c r="J29" s="66" t="str">
        <f t="shared" si="0"/>
        <v/>
      </c>
      <c r="K29" s="19" t="str">
        <f t="shared" si="3"/>
        <v/>
      </c>
      <c r="L29" s="66" t="str">
        <f t="shared" si="1"/>
        <v/>
      </c>
      <c r="M29" s="44" t="str">
        <f t="shared" si="4"/>
        <v/>
      </c>
      <c r="N29" s="7"/>
      <c r="O29" s="43"/>
      <c r="P29" s="66" t="str">
        <f t="shared" si="2"/>
        <v/>
      </c>
      <c r="Q29" s="44" t="str">
        <f t="shared" si="5"/>
        <v/>
      </c>
      <c r="R29" s="5"/>
      <c r="S29" s="8"/>
    </row>
    <row r="30" spans="1:19" x14ac:dyDescent="0.3">
      <c r="A30" s="9"/>
      <c r="B30" s="5"/>
      <c r="C30" s="1">
        <v>17</v>
      </c>
      <c r="D30" s="22"/>
      <c r="E30" s="68"/>
      <c r="F30" s="68"/>
      <c r="G30" s="67">
        <v>0.2</v>
      </c>
      <c r="H30" s="22">
        <v>1</v>
      </c>
      <c r="I30" s="7"/>
      <c r="J30" s="66" t="str">
        <f t="shared" si="0"/>
        <v/>
      </c>
      <c r="K30" s="19" t="str">
        <f t="shared" si="3"/>
        <v/>
      </c>
      <c r="L30" s="66" t="str">
        <f t="shared" si="1"/>
        <v/>
      </c>
      <c r="M30" s="44" t="str">
        <f t="shared" si="4"/>
        <v/>
      </c>
      <c r="N30" s="7"/>
      <c r="O30" s="43"/>
      <c r="P30" s="66" t="str">
        <f t="shared" si="2"/>
        <v/>
      </c>
      <c r="Q30" s="44" t="str">
        <f t="shared" si="5"/>
        <v/>
      </c>
      <c r="R30" s="5"/>
      <c r="S30" s="8"/>
    </row>
    <row r="31" spans="1:19" x14ac:dyDescent="0.3">
      <c r="A31" s="9"/>
      <c r="B31" s="5"/>
      <c r="C31" s="1">
        <v>18</v>
      </c>
      <c r="D31" s="22"/>
      <c r="E31" s="68"/>
      <c r="F31" s="68"/>
      <c r="G31" s="67">
        <v>0.2</v>
      </c>
      <c r="H31" s="22">
        <v>1</v>
      </c>
      <c r="I31" s="7"/>
      <c r="J31" s="66" t="str">
        <f t="shared" si="0"/>
        <v/>
      </c>
      <c r="K31" s="19" t="str">
        <f t="shared" si="3"/>
        <v/>
      </c>
      <c r="L31" s="66" t="str">
        <f t="shared" si="1"/>
        <v/>
      </c>
      <c r="M31" s="44" t="str">
        <f t="shared" si="4"/>
        <v/>
      </c>
      <c r="N31" s="7"/>
      <c r="O31" s="43"/>
      <c r="P31" s="66" t="str">
        <f t="shared" si="2"/>
        <v/>
      </c>
      <c r="Q31" s="44" t="str">
        <f t="shared" si="5"/>
        <v/>
      </c>
      <c r="R31" s="5"/>
      <c r="S31" s="8"/>
    </row>
    <row r="32" spans="1:19" x14ac:dyDescent="0.3">
      <c r="A32" s="9"/>
      <c r="B32" s="5"/>
      <c r="C32" s="1">
        <v>19</v>
      </c>
      <c r="D32" s="22"/>
      <c r="E32" s="68"/>
      <c r="F32" s="68"/>
      <c r="G32" s="67">
        <v>0.2</v>
      </c>
      <c r="H32" s="22">
        <v>1</v>
      </c>
      <c r="I32" s="7"/>
      <c r="J32" s="66" t="str">
        <f t="shared" si="0"/>
        <v/>
      </c>
      <c r="K32" s="19" t="str">
        <f t="shared" si="3"/>
        <v/>
      </c>
      <c r="L32" s="66" t="str">
        <f t="shared" si="1"/>
        <v/>
      </c>
      <c r="M32" s="44" t="str">
        <f t="shared" si="4"/>
        <v/>
      </c>
      <c r="N32" s="7"/>
      <c r="O32" s="43"/>
      <c r="P32" s="66" t="str">
        <f t="shared" si="2"/>
        <v/>
      </c>
      <c r="Q32" s="44" t="str">
        <f t="shared" si="5"/>
        <v/>
      </c>
      <c r="R32" s="5"/>
      <c r="S32" s="8"/>
    </row>
    <row r="33" spans="1:19" x14ac:dyDescent="0.3">
      <c r="A33" s="9"/>
      <c r="B33" s="5"/>
      <c r="C33" s="1">
        <v>20</v>
      </c>
      <c r="D33" s="22"/>
      <c r="E33" s="68"/>
      <c r="F33" s="68"/>
      <c r="G33" s="67">
        <v>0.2</v>
      </c>
      <c r="H33" s="22">
        <v>1</v>
      </c>
      <c r="I33" s="7"/>
      <c r="J33" s="66" t="str">
        <f t="shared" si="0"/>
        <v/>
      </c>
      <c r="K33" s="19" t="str">
        <f t="shared" si="3"/>
        <v/>
      </c>
      <c r="L33" s="66" t="str">
        <f t="shared" si="1"/>
        <v/>
      </c>
      <c r="M33" s="44" t="str">
        <f t="shared" si="4"/>
        <v/>
      </c>
      <c r="N33" s="7"/>
      <c r="O33" s="43"/>
      <c r="P33" s="66" t="str">
        <f t="shared" si="2"/>
        <v/>
      </c>
      <c r="Q33" s="44" t="str">
        <f t="shared" si="5"/>
        <v/>
      </c>
      <c r="R33" s="5"/>
      <c r="S33" s="8"/>
    </row>
    <row r="34" spans="1:19" x14ac:dyDescent="0.3">
      <c r="A34" s="9"/>
      <c r="B34" s="5"/>
      <c r="C34" s="1">
        <v>21</v>
      </c>
      <c r="D34" s="22"/>
      <c r="E34" s="68"/>
      <c r="F34" s="68"/>
      <c r="G34" s="67">
        <v>0.2</v>
      </c>
      <c r="H34" s="22">
        <v>1</v>
      </c>
      <c r="I34" s="7"/>
      <c r="J34" s="66" t="str">
        <f t="shared" si="0"/>
        <v/>
      </c>
      <c r="K34" s="19" t="str">
        <f t="shared" si="3"/>
        <v/>
      </c>
      <c r="L34" s="66" t="str">
        <f t="shared" si="1"/>
        <v/>
      </c>
      <c r="M34" s="44" t="str">
        <f t="shared" si="4"/>
        <v/>
      </c>
      <c r="N34" s="7"/>
      <c r="O34" s="43"/>
      <c r="P34" s="66" t="str">
        <f t="shared" si="2"/>
        <v/>
      </c>
      <c r="Q34" s="44" t="str">
        <f t="shared" si="5"/>
        <v/>
      </c>
      <c r="R34" s="5"/>
      <c r="S34" s="8"/>
    </row>
    <row r="35" spans="1:19" x14ac:dyDescent="0.3">
      <c r="A35" s="9"/>
      <c r="B35" s="5"/>
      <c r="C35" s="1">
        <v>22</v>
      </c>
      <c r="D35" s="22"/>
      <c r="E35" s="68"/>
      <c r="F35" s="68"/>
      <c r="G35" s="67">
        <v>0.2</v>
      </c>
      <c r="H35" s="22">
        <v>1</v>
      </c>
      <c r="I35" s="7"/>
      <c r="J35" s="66" t="str">
        <f t="shared" si="0"/>
        <v/>
      </c>
      <c r="K35" s="19" t="str">
        <f t="shared" si="3"/>
        <v/>
      </c>
      <c r="L35" s="66" t="str">
        <f t="shared" si="1"/>
        <v/>
      </c>
      <c r="M35" s="44" t="str">
        <f t="shared" si="4"/>
        <v/>
      </c>
      <c r="N35" s="7"/>
      <c r="O35" s="43"/>
      <c r="P35" s="66" t="str">
        <f t="shared" si="2"/>
        <v/>
      </c>
      <c r="Q35" s="44" t="str">
        <f t="shared" si="5"/>
        <v/>
      </c>
      <c r="R35" s="5"/>
      <c r="S35" s="8"/>
    </row>
    <row r="36" spans="1:19" x14ac:dyDescent="0.3">
      <c r="A36" s="9"/>
      <c r="B36" s="5"/>
      <c r="C36" s="1">
        <v>23</v>
      </c>
      <c r="D36" s="22"/>
      <c r="E36" s="68"/>
      <c r="F36" s="68"/>
      <c r="G36" s="67">
        <v>0.2</v>
      </c>
      <c r="H36" s="22">
        <v>1</v>
      </c>
      <c r="I36" s="7"/>
      <c r="J36" s="66" t="str">
        <f t="shared" si="0"/>
        <v/>
      </c>
      <c r="K36" s="19" t="str">
        <f t="shared" si="3"/>
        <v/>
      </c>
      <c r="L36" s="66" t="str">
        <f t="shared" si="1"/>
        <v/>
      </c>
      <c r="M36" s="44" t="str">
        <f t="shared" si="4"/>
        <v/>
      </c>
      <c r="N36" s="7"/>
      <c r="O36" s="43"/>
      <c r="P36" s="66" t="str">
        <f t="shared" si="2"/>
        <v/>
      </c>
      <c r="Q36" s="44" t="str">
        <f t="shared" si="5"/>
        <v/>
      </c>
      <c r="R36" s="5"/>
      <c r="S36" s="8"/>
    </row>
    <row r="37" spans="1:19" x14ac:dyDescent="0.3">
      <c r="A37" s="9"/>
      <c r="B37" s="5"/>
      <c r="C37" s="1">
        <v>24</v>
      </c>
      <c r="D37" s="22"/>
      <c r="E37" s="68"/>
      <c r="F37" s="68"/>
      <c r="G37" s="67">
        <v>0.2</v>
      </c>
      <c r="H37" s="22">
        <v>1</v>
      </c>
      <c r="I37" s="7"/>
      <c r="J37" s="66" t="str">
        <f t="shared" si="0"/>
        <v/>
      </c>
      <c r="K37" s="19" t="str">
        <f t="shared" si="3"/>
        <v/>
      </c>
      <c r="L37" s="66" t="str">
        <f t="shared" si="1"/>
        <v/>
      </c>
      <c r="M37" s="44" t="str">
        <f t="shared" si="4"/>
        <v/>
      </c>
      <c r="N37" s="7"/>
      <c r="O37" s="43"/>
      <c r="P37" s="66" t="str">
        <f t="shared" si="2"/>
        <v/>
      </c>
      <c r="Q37" s="44" t="str">
        <f t="shared" si="5"/>
        <v/>
      </c>
      <c r="R37" s="5"/>
      <c r="S37" s="8"/>
    </row>
    <row r="38" spans="1:19" x14ac:dyDescent="0.3">
      <c r="A38" s="9"/>
      <c r="B38" s="5"/>
      <c r="C38" s="1">
        <v>25</v>
      </c>
      <c r="D38" s="22"/>
      <c r="E38" s="68"/>
      <c r="F38" s="68"/>
      <c r="G38" s="67">
        <v>0.2</v>
      </c>
      <c r="H38" s="22">
        <v>1</v>
      </c>
      <c r="I38" s="7"/>
      <c r="J38" s="66" t="str">
        <f t="shared" si="0"/>
        <v/>
      </c>
      <c r="K38" s="19" t="str">
        <f t="shared" si="3"/>
        <v/>
      </c>
      <c r="L38" s="66" t="str">
        <f t="shared" si="1"/>
        <v/>
      </c>
      <c r="M38" s="44" t="str">
        <f t="shared" si="4"/>
        <v/>
      </c>
      <c r="N38" s="7"/>
      <c r="O38" s="43"/>
      <c r="P38" s="66" t="str">
        <f t="shared" si="2"/>
        <v/>
      </c>
      <c r="Q38" s="44" t="str">
        <f t="shared" si="5"/>
        <v/>
      </c>
      <c r="R38" s="5"/>
      <c r="S38" s="8"/>
    </row>
    <row r="39" spans="1:19" x14ac:dyDescent="0.3">
      <c r="A39" s="9"/>
      <c r="B39" s="5"/>
      <c r="C39" s="1">
        <v>26</v>
      </c>
      <c r="D39" s="22"/>
      <c r="E39" s="68"/>
      <c r="F39" s="68"/>
      <c r="G39" s="67">
        <v>0.2</v>
      </c>
      <c r="H39" s="22">
        <v>1</v>
      </c>
      <c r="I39" s="7"/>
      <c r="J39" s="66" t="str">
        <f t="shared" si="0"/>
        <v/>
      </c>
      <c r="K39" s="19" t="str">
        <f t="shared" si="3"/>
        <v/>
      </c>
      <c r="L39" s="66" t="str">
        <f t="shared" si="1"/>
        <v/>
      </c>
      <c r="M39" s="44" t="str">
        <f t="shared" si="4"/>
        <v/>
      </c>
      <c r="N39" s="7"/>
      <c r="O39" s="43"/>
      <c r="P39" s="66" t="str">
        <f t="shared" si="2"/>
        <v/>
      </c>
      <c r="Q39" s="44" t="str">
        <f t="shared" si="5"/>
        <v/>
      </c>
      <c r="R39" s="5"/>
      <c r="S39" s="8"/>
    </row>
    <row r="40" spans="1:19" x14ac:dyDescent="0.3">
      <c r="A40" s="9"/>
      <c r="B40" s="5"/>
      <c r="C40" s="1">
        <v>27</v>
      </c>
      <c r="D40" s="22"/>
      <c r="E40" s="68"/>
      <c r="F40" s="68"/>
      <c r="G40" s="67">
        <v>0.2</v>
      </c>
      <c r="H40" s="22">
        <v>1</v>
      </c>
      <c r="I40" s="7"/>
      <c r="J40" s="66" t="str">
        <f t="shared" si="0"/>
        <v/>
      </c>
      <c r="K40" s="19" t="str">
        <f t="shared" si="3"/>
        <v/>
      </c>
      <c r="L40" s="66" t="str">
        <f t="shared" si="1"/>
        <v/>
      </c>
      <c r="M40" s="44" t="str">
        <f t="shared" si="4"/>
        <v/>
      </c>
      <c r="N40" s="7"/>
      <c r="O40" s="43"/>
      <c r="P40" s="66" t="str">
        <f t="shared" si="2"/>
        <v/>
      </c>
      <c r="Q40" s="44" t="str">
        <f t="shared" si="5"/>
        <v/>
      </c>
      <c r="R40" s="5"/>
      <c r="S40" s="8"/>
    </row>
    <row r="41" spans="1:19" x14ac:dyDescent="0.3">
      <c r="A41" s="9"/>
      <c r="B41" s="5"/>
      <c r="C41" s="1">
        <v>28</v>
      </c>
      <c r="D41" s="22"/>
      <c r="E41" s="68"/>
      <c r="F41" s="68"/>
      <c r="G41" s="67">
        <v>0.2</v>
      </c>
      <c r="H41" s="22">
        <v>1</v>
      </c>
      <c r="I41" s="7"/>
      <c r="J41" s="66" t="str">
        <f t="shared" si="0"/>
        <v/>
      </c>
      <c r="K41" s="19" t="str">
        <f t="shared" si="3"/>
        <v/>
      </c>
      <c r="L41" s="66" t="str">
        <f t="shared" si="1"/>
        <v/>
      </c>
      <c r="M41" s="44" t="str">
        <f t="shared" si="4"/>
        <v/>
      </c>
      <c r="N41" s="7"/>
      <c r="O41" s="43"/>
      <c r="P41" s="66" t="str">
        <f t="shared" si="2"/>
        <v/>
      </c>
      <c r="Q41" s="44" t="str">
        <f t="shared" si="5"/>
        <v/>
      </c>
      <c r="R41" s="5"/>
      <c r="S41" s="8"/>
    </row>
    <row r="42" spans="1:19" x14ac:dyDescent="0.3">
      <c r="A42" s="9"/>
      <c r="B42" s="5"/>
      <c r="C42" s="1">
        <v>29</v>
      </c>
      <c r="D42" s="22"/>
      <c r="E42" s="68"/>
      <c r="F42" s="68"/>
      <c r="G42" s="67">
        <v>0.2</v>
      </c>
      <c r="H42" s="22">
        <v>1</v>
      </c>
      <c r="I42" s="7"/>
      <c r="J42" s="66" t="str">
        <f t="shared" si="0"/>
        <v/>
      </c>
      <c r="K42" s="19" t="str">
        <f t="shared" si="3"/>
        <v/>
      </c>
      <c r="L42" s="66" t="str">
        <f t="shared" si="1"/>
        <v/>
      </c>
      <c r="M42" s="44" t="str">
        <f t="shared" si="4"/>
        <v/>
      </c>
      <c r="N42" s="7"/>
      <c r="O42" s="43"/>
      <c r="P42" s="66" t="str">
        <f t="shared" si="2"/>
        <v/>
      </c>
      <c r="Q42" s="44" t="str">
        <f t="shared" si="5"/>
        <v/>
      </c>
      <c r="R42" s="5"/>
      <c r="S42" s="8"/>
    </row>
    <row r="43" spans="1:19" x14ac:dyDescent="0.3">
      <c r="A43" s="9"/>
      <c r="B43" s="5"/>
      <c r="C43" s="1">
        <v>30</v>
      </c>
      <c r="D43" s="22"/>
      <c r="E43" s="68"/>
      <c r="F43" s="68"/>
      <c r="G43" s="67">
        <v>0.2</v>
      </c>
      <c r="H43" s="22">
        <v>1</v>
      </c>
      <c r="I43" s="7"/>
      <c r="J43" s="66" t="str">
        <f t="shared" si="0"/>
        <v/>
      </c>
      <c r="K43" s="19" t="str">
        <f t="shared" si="3"/>
        <v/>
      </c>
      <c r="L43" s="66" t="str">
        <f t="shared" si="1"/>
        <v/>
      </c>
      <c r="M43" s="44" t="str">
        <f t="shared" si="4"/>
        <v/>
      </c>
      <c r="N43" s="7"/>
      <c r="O43" s="43"/>
      <c r="P43" s="66" t="str">
        <f t="shared" si="2"/>
        <v/>
      </c>
      <c r="Q43" s="44" t="str">
        <f t="shared" si="5"/>
        <v/>
      </c>
      <c r="R43" s="5"/>
      <c r="S43" s="8"/>
    </row>
    <row r="44" spans="1:19" x14ac:dyDescent="0.3">
      <c r="A44" s="9"/>
      <c r="B44" s="5"/>
      <c r="C44" s="1">
        <v>31</v>
      </c>
      <c r="D44" s="22"/>
      <c r="E44" s="68"/>
      <c r="F44" s="68"/>
      <c r="G44" s="67">
        <v>0.2</v>
      </c>
      <c r="H44" s="22">
        <v>1</v>
      </c>
      <c r="I44" s="7"/>
      <c r="J44" s="66" t="str">
        <f t="shared" si="0"/>
        <v/>
      </c>
      <c r="K44" s="19" t="str">
        <f t="shared" si="3"/>
        <v/>
      </c>
      <c r="L44" s="66" t="str">
        <f t="shared" si="1"/>
        <v/>
      </c>
      <c r="M44" s="44" t="str">
        <f t="shared" si="4"/>
        <v/>
      </c>
      <c r="N44" s="7"/>
      <c r="O44" s="43"/>
      <c r="P44" s="66" t="str">
        <f t="shared" si="2"/>
        <v/>
      </c>
      <c r="Q44" s="44" t="str">
        <f t="shared" si="5"/>
        <v/>
      </c>
      <c r="R44" s="5"/>
      <c r="S44" s="8"/>
    </row>
    <row r="45" spans="1:19" x14ac:dyDescent="0.3">
      <c r="A45" s="9"/>
      <c r="B45" s="5"/>
      <c r="C45" s="1">
        <v>32</v>
      </c>
      <c r="D45" s="22"/>
      <c r="E45" s="68"/>
      <c r="F45" s="68"/>
      <c r="G45" s="67">
        <v>0.2</v>
      </c>
      <c r="H45" s="22">
        <v>1</v>
      </c>
      <c r="I45" s="7"/>
      <c r="J45" s="66" t="str">
        <f t="shared" si="0"/>
        <v/>
      </c>
      <c r="K45" s="19" t="str">
        <f t="shared" si="3"/>
        <v/>
      </c>
      <c r="L45" s="66" t="str">
        <f t="shared" si="1"/>
        <v/>
      </c>
      <c r="M45" s="44" t="str">
        <f t="shared" si="4"/>
        <v/>
      </c>
      <c r="N45" s="7"/>
      <c r="O45" s="43"/>
      <c r="P45" s="66" t="str">
        <f t="shared" si="2"/>
        <v/>
      </c>
      <c r="Q45" s="44" t="str">
        <f t="shared" si="5"/>
        <v/>
      </c>
      <c r="R45" s="5"/>
      <c r="S45" s="8"/>
    </row>
    <row r="46" spans="1:19" x14ac:dyDescent="0.3">
      <c r="A46" s="9"/>
      <c r="B46" s="5"/>
      <c r="C46" s="1">
        <v>33</v>
      </c>
      <c r="D46" s="22"/>
      <c r="E46" s="68"/>
      <c r="F46" s="68"/>
      <c r="G46" s="67">
        <v>0.2</v>
      </c>
      <c r="H46" s="22">
        <v>1</v>
      </c>
      <c r="I46" s="7"/>
      <c r="J46" s="66" t="str">
        <f t="shared" si="0"/>
        <v/>
      </c>
      <c r="K46" s="19" t="str">
        <f t="shared" si="3"/>
        <v/>
      </c>
      <c r="L46" s="66" t="str">
        <f t="shared" si="1"/>
        <v/>
      </c>
      <c r="M46" s="44" t="str">
        <f t="shared" si="4"/>
        <v/>
      </c>
      <c r="N46" s="7"/>
      <c r="O46" s="43"/>
      <c r="P46" s="66" t="str">
        <f t="shared" si="2"/>
        <v/>
      </c>
      <c r="Q46" s="44" t="str">
        <f t="shared" si="5"/>
        <v/>
      </c>
      <c r="R46" s="5"/>
      <c r="S46" s="8"/>
    </row>
    <row r="47" spans="1:19" x14ac:dyDescent="0.3">
      <c r="A47" s="9"/>
      <c r="B47" s="5"/>
      <c r="C47" s="1">
        <v>34</v>
      </c>
      <c r="D47" s="22"/>
      <c r="E47" s="68"/>
      <c r="F47" s="68"/>
      <c r="G47" s="67">
        <v>0.2</v>
      </c>
      <c r="H47" s="22">
        <v>1</v>
      </c>
      <c r="I47" s="7"/>
      <c r="J47" s="66" t="str">
        <f t="shared" si="0"/>
        <v/>
      </c>
      <c r="K47" s="19" t="str">
        <f t="shared" si="3"/>
        <v/>
      </c>
      <c r="L47" s="66" t="str">
        <f t="shared" si="1"/>
        <v/>
      </c>
      <c r="M47" s="44" t="str">
        <f t="shared" si="4"/>
        <v/>
      </c>
      <c r="N47" s="7"/>
      <c r="O47" s="43"/>
      <c r="P47" s="66" t="str">
        <f t="shared" si="2"/>
        <v/>
      </c>
      <c r="Q47" s="44" t="str">
        <f t="shared" si="5"/>
        <v/>
      </c>
      <c r="R47" s="5"/>
      <c r="S47" s="8"/>
    </row>
    <row r="48" spans="1:19" x14ac:dyDescent="0.3">
      <c r="A48" s="9"/>
      <c r="B48" s="5"/>
      <c r="C48" s="1">
        <v>35</v>
      </c>
      <c r="D48" s="22"/>
      <c r="E48" s="68"/>
      <c r="F48" s="68"/>
      <c r="G48" s="67">
        <v>0.2</v>
      </c>
      <c r="H48" s="22">
        <v>1</v>
      </c>
      <c r="I48" s="7"/>
      <c r="J48" s="66" t="str">
        <f t="shared" si="0"/>
        <v/>
      </c>
      <c r="K48" s="19" t="str">
        <f t="shared" si="3"/>
        <v/>
      </c>
      <c r="L48" s="66" t="str">
        <f t="shared" si="1"/>
        <v/>
      </c>
      <c r="M48" s="44" t="str">
        <f t="shared" si="4"/>
        <v/>
      </c>
      <c r="N48" s="7"/>
      <c r="O48" s="43"/>
      <c r="P48" s="66" t="str">
        <f t="shared" si="2"/>
        <v/>
      </c>
      <c r="Q48" s="44" t="str">
        <f t="shared" si="5"/>
        <v/>
      </c>
      <c r="R48" s="5"/>
      <c r="S48" s="8"/>
    </row>
    <row r="49" spans="1:19" x14ac:dyDescent="0.3">
      <c r="A49" s="9"/>
      <c r="B49" s="5"/>
      <c r="C49" s="1">
        <v>36</v>
      </c>
      <c r="D49" s="22"/>
      <c r="E49" s="68"/>
      <c r="F49" s="68"/>
      <c r="G49" s="67">
        <v>0.2</v>
      </c>
      <c r="H49" s="22">
        <v>1</v>
      </c>
      <c r="I49" s="7"/>
      <c r="J49" s="66" t="str">
        <f t="shared" si="0"/>
        <v/>
      </c>
      <c r="K49" s="19" t="str">
        <f t="shared" si="3"/>
        <v/>
      </c>
      <c r="L49" s="66" t="str">
        <f t="shared" si="1"/>
        <v/>
      </c>
      <c r="M49" s="44" t="str">
        <f t="shared" si="4"/>
        <v/>
      </c>
      <c r="N49" s="7"/>
      <c r="O49" s="43"/>
      <c r="P49" s="66" t="str">
        <f t="shared" si="2"/>
        <v/>
      </c>
      <c r="Q49" s="44" t="str">
        <f t="shared" si="5"/>
        <v/>
      </c>
      <c r="R49" s="5"/>
      <c r="S49" s="8"/>
    </row>
    <row r="50" spans="1:19" x14ac:dyDescent="0.3">
      <c r="A50" s="9"/>
      <c r="B50" s="5"/>
      <c r="C50" s="1">
        <v>37</v>
      </c>
      <c r="D50" s="22"/>
      <c r="E50" s="68"/>
      <c r="F50" s="68"/>
      <c r="G50" s="67">
        <v>0.2</v>
      </c>
      <c r="H50" s="22">
        <v>1</v>
      </c>
      <c r="I50" s="7"/>
      <c r="J50" s="66" t="str">
        <f t="shared" si="0"/>
        <v/>
      </c>
      <c r="K50" s="19" t="str">
        <f t="shared" si="3"/>
        <v/>
      </c>
      <c r="L50" s="66" t="str">
        <f t="shared" si="1"/>
        <v/>
      </c>
      <c r="M50" s="44" t="str">
        <f t="shared" si="4"/>
        <v/>
      </c>
      <c r="N50" s="7"/>
      <c r="O50" s="43"/>
      <c r="P50" s="66" t="str">
        <f t="shared" si="2"/>
        <v/>
      </c>
      <c r="Q50" s="44" t="str">
        <f t="shared" si="5"/>
        <v/>
      </c>
      <c r="R50" s="5"/>
      <c r="S50" s="8"/>
    </row>
    <row r="51" spans="1:19" x14ac:dyDescent="0.3">
      <c r="A51" s="9"/>
      <c r="B51" s="5"/>
      <c r="C51" s="1">
        <v>38</v>
      </c>
      <c r="D51" s="22"/>
      <c r="E51" s="68"/>
      <c r="F51" s="68"/>
      <c r="G51" s="67">
        <v>0.2</v>
      </c>
      <c r="H51" s="22">
        <v>1</v>
      </c>
      <c r="I51" s="7"/>
      <c r="J51" s="66" t="str">
        <f t="shared" si="0"/>
        <v/>
      </c>
      <c r="K51" s="19" t="str">
        <f t="shared" si="3"/>
        <v/>
      </c>
      <c r="L51" s="66" t="str">
        <f t="shared" si="1"/>
        <v/>
      </c>
      <c r="M51" s="44" t="str">
        <f t="shared" si="4"/>
        <v/>
      </c>
      <c r="N51" s="7"/>
      <c r="O51" s="43"/>
      <c r="P51" s="66" t="str">
        <f t="shared" si="2"/>
        <v/>
      </c>
      <c r="Q51" s="44" t="str">
        <f t="shared" si="5"/>
        <v/>
      </c>
      <c r="R51" s="5"/>
      <c r="S51" s="8"/>
    </row>
    <row r="52" spans="1:19" x14ac:dyDescent="0.3">
      <c r="A52" s="9"/>
      <c r="B52" s="5"/>
      <c r="C52" s="1">
        <v>39</v>
      </c>
      <c r="D52" s="22"/>
      <c r="E52" s="68"/>
      <c r="F52" s="68"/>
      <c r="G52" s="67">
        <v>0.2</v>
      </c>
      <c r="H52" s="22">
        <v>1</v>
      </c>
      <c r="I52" s="7"/>
      <c r="J52" s="66" t="str">
        <f t="shared" si="0"/>
        <v/>
      </c>
      <c r="K52" s="19" t="str">
        <f t="shared" si="3"/>
        <v/>
      </c>
      <c r="L52" s="66" t="str">
        <f t="shared" si="1"/>
        <v/>
      </c>
      <c r="M52" s="44" t="str">
        <f t="shared" si="4"/>
        <v/>
      </c>
      <c r="N52" s="7"/>
      <c r="O52" s="43"/>
      <c r="P52" s="66" t="str">
        <f t="shared" si="2"/>
        <v/>
      </c>
      <c r="Q52" s="44" t="str">
        <f t="shared" si="5"/>
        <v/>
      </c>
      <c r="R52" s="5"/>
      <c r="S52" s="8"/>
    </row>
    <row r="53" spans="1:19" x14ac:dyDescent="0.3">
      <c r="A53" s="9"/>
      <c r="B53" s="5"/>
      <c r="C53" s="1">
        <v>40</v>
      </c>
      <c r="D53" s="22"/>
      <c r="E53" s="68"/>
      <c r="F53" s="68"/>
      <c r="G53" s="67">
        <v>0.2</v>
      </c>
      <c r="H53" s="22">
        <v>1</v>
      </c>
      <c r="I53" s="7"/>
      <c r="J53" s="66" t="str">
        <f t="shared" si="0"/>
        <v/>
      </c>
      <c r="K53" s="19" t="str">
        <f t="shared" si="3"/>
        <v/>
      </c>
      <c r="L53" s="66" t="str">
        <f t="shared" si="1"/>
        <v/>
      </c>
      <c r="M53" s="44" t="str">
        <f t="shared" si="4"/>
        <v/>
      </c>
      <c r="N53" s="7"/>
      <c r="O53" s="43"/>
      <c r="P53" s="66" t="str">
        <f t="shared" si="2"/>
        <v/>
      </c>
      <c r="Q53" s="44" t="str">
        <f t="shared" si="5"/>
        <v/>
      </c>
      <c r="R53" s="5"/>
      <c r="S53" s="8"/>
    </row>
    <row r="54" spans="1:19" x14ac:dyDescent="0.3">
      <c r="A54" s="9"/>
      <c r="B54" s="5"/>
      <c r="C54" s="5"/>
      <c r="D54" s="41"/>
      <c r="E54" s="42"/>
      <c r="F54" s="42"/>
      <c r="G54" s="42"/>
      <c r="H54" s="42"/>
      <c r="I54" s="5"/>
      <c r="J54" s="5"/>
      <c r="K54" s="32"/>
      <c r="L54" s="32"/>
      <c r="M54" s="32"/>
      <c r="N54" s="5"/>
      <c r="O54" s="42"/>
      <c r="P54" s="5"/>
      <c r="Q54" s="32"/>
      <c r="R54" s="5"/>
      <c r="S54" s="8"/>
    </row>
    <row r="55" spans="1:19" x14ac:dyDescent="0.3">
      <c r="A55" s="9"/>
      <c r="B55" s="5"/>
      <c r="C55" s="5"/>
      <c r="D55" s="41"/>
      <c r="E55" s="42"/>
      <c r="F55" s="42"/>
      <c r="G55" s="42"/>
      <c r="H55" s="42"/>
      <c r="I55" s="5"/>
      <c r="J55" s="5"/>
      <c r="K55" s="32"/>
      <c r="L55" s="32"/>
      <c r="M55" s="32"/>
      <c r="N55" s="5"/>
      <c r="O55" s="42"/>
      <c r="P55" s="5"/>
      <c r="Q55" s="32"/>
      <c r="R55" s="5"/>
      <c r="S55" s="8"/>
    </row>
    <row r="56" spans="1:19" ht="9.4" customHeight="1" x14ac:dyDescent="0.3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8"/>
    </row>
    <row r="57" spans="1:19" ht="400.1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76" spans="6:11" x14ac:dyDescent="0.3">
      <c r="K76" s="2">
        <v>8.3548253968253994E-2</v>
      </c>
    </row>
    <row r="77" spans="6:11" x14ac:dyDescent="0.3">
      <c r="F77" s="2">
        <v>2.74</v>
      </c>
      <c r="G77" s="2">
        <v>192.1</v>
      </c>
      <c r="J77" s="2">
        <f>F77*G77</f>
        <v>526.35400000000004</v>
      </c>
      <c r="K77" s="2">
        <f>J77/J78</f>
        <v>8.354825396825398E-2</v>
      </c>
    </row>
    <row r="78" spans="6:11" x14ac:dyDescent="0.3">
      <c r="F78" s="2">
        <v>6300</v>
      </c>
      <c r="G78" s="2">
        <v>1</v>
      </c>
      <c r="J78" s="2">
        <f>F78*G78</f>
        <v>6300</v>
      </c>
    </row>
  </sheetData>
  <sheetProtection password="8E71" sheet="1" objects="1" scenarios="1"/>
  <mergeCells count="2">
    <mergeCell ref="E4:F4"/>
    <mergeCell ref="H7:N10"/>
  </mergeCells>
  <phoneticPr fontId="0" type="noConversion"/>
  <dataValidations count="3">
    <dataValidation type="decimal" errorStyle="warning" allowBlank="1" showErrorMessage="1" error="Please enter numeric values only." sqref="G8:G10 O54:O55 G54:H55 F10">
      <formula1>0</formula1>
      <formula2>100</formula2>
    </dataValidation>
    <dataValidation type="decimal" allowBlank="1" showErrorMessage="1" error="Please enter numeric values only." sqref="E54:F55">
      <formula1>0</formula1>
      <formula2>100</formula2>
    </dataValidation>
    <dataValidation type="decimal" allowBlank="1" showErrorMessage="1" error="Enter numeric values only" sqref="F8:F9 E8:E10 E14:H53 O14:O53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2006-06-26T10:07:27Z</cp:lastPrinted>
  <dcterms:created xsi:type="dcterms:W3CDTF">2004-10-05T18:50:23Z</dcterms:created>
  <dcterms:modified xsi:type="dcterms:W3CDTF">2019-09-11T14:37:12Z</dcterms:modified>
</cp:coreProperties>
</file>