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U:\MegaCalc - New header\K-CellG3\"/>
    </mc:Choice>
  </mc:AlternateContent>
  <xr:revisionPtr revIDLastSave="0" documentId="13_ncr:48009_{8A530B86-7405-4914-A5BC-2DE2A34D3A45}" xr6:coauthVersionLast="44" xr6:coauthVersionMax="44" xr10:uidLastSave="{00000000-0000-0000-0000-000000000000}"/>
  <workbookProtection workbookPassword="8E71" lockStructure="1"/>
  <bookViews>
    <workbookView xWindow="-120" yWindow="-120" windowWidth="29040" windowHeight="15840"/>
  </bookViews>
  <sheets>
    <sheet name="Instructions" sheetId="6" r:id="rId1"/>
    <sheet name="MegaCalc" sheetId="1" r:id="rId2"/>
  </sheets>
  <definedNames>
    <definedName name="Absorbance_A">MegaCalc!$E$13:$E$52</definedName>
    <definedName name="Absorbance_B">MegaCalc!$F$13:$F$52</definedName>
    <definedName name="Analyte_Units_g">MegaCalc!$R$12:$R$52</definedName>
    <definedName name="Analyte_Units_L">MegaCalc!$M$12:$M$52</definedName>
    <definedName name="Average_absorbance">MegaCalc!$G$13:$G$52</definedName>
    <definedName name="Contact_us">Instructions!$D$38</definedName>
    <definedName name="Dilution_fold">MegaCalc!$L$12:$L$52</definedName>
    <definedName name="Extract_volume_mL">MegaCalc!$Q$12:$Q$52</definedName>
    <definedName name="Incubation_time_min">MegaCalc!$K$12:$K$52</definedName>
    <definedName name="Instructions">Instructions!$A$2</definedName>
    <definedName name="_xlnm.Print_Area" localSheetId="0">Instructions!$B$2:$Q$40</definedName>
    <definedName name="_xlnm.Print_Area" localSheetId="1">MegaCalc!$B$2:$T$52</definedName>
    <definedName name="_xlnm.Print_Titles" localSheetId="1">MegaCalc!$10:$11</definedName>
    <definedName name="Replicate_1">MegaCalc!$E$8</definedName>
    <definedName name="Replicate_2">MegaCalc!$F$8</definedName>
    <definedName name="Replicate_average">MegaCalc!$G$8</definedName>
    <definedName name="Sample_volume_mL">MegaCalc!$I$12:$I$52</definedName>
    <definedName name="Sample_weight_g">MegaCalc!$P$12:$P$52</definedName>
    <definedName name="Total_volume_assay_mL">MegaCalc!$J$12:$J$52</definedName>
    <definedName name="use_mega_calculator">MegaCalc!$A$1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8" i="1" l="1"/>
  <c r="H8" i="1"/>
  <c r="H47" i="1"/>
  <c r="H14" i="1"/>
  <c r="H15" i="1"/>
  <c r="H16" i="1"/>
  <c r="H17" i="1"/>
  <c r="H18" i="1"/>
  <c r="H19" i="1"/>
  <c r="H20" i="1"/>
  <c r="H21" i="1"/>
  <c r="H22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N14" i="1"/>
  <c r="S14" i="1"/>
  <c r="N15" i="1"/>
  <c r="S15" i="1"/>
  <c r="N16" i="1"/>
  <c r="S16" i="1"/>
  <c r="N17" i="1"/>
  <c r="S17" i="1"/>
  <c r="N18" i="1"/>
  <c r="S18" i="1"/>
  <c r="N19" i="1"/>
  <c r="S19" i="1"/>
  <c r="N20" i="1"/>
  <c r="S20" i="1"/>
  <c r="N21" i="1"/>
  <c r="S21" i="1"/>
  <c r="N22" i="1"/>
  <c r="S22" i="1"/>
  <c r="N24" i="1"/>
  <c r="S24" i="1"/>
  <c r="N25" i="1"/>
  <c r="S25" i="1"/>
  <c r="N26" i="1"/>
  <c r="S26" i="1"/>
  <c r="N27" i="1"/>
  <c r="S27" i="1"/>
  <c r="N28" i="1"/>
  <c r="S28" i="1"/>
  <c r="N29" i="1"/>
  <c r="S29" i="1"/>
  <c r="N30" i="1"/>
  <c r="S30" i="1"/>
  <c r="N31" i="1"/>
  <c r="S31" i="1"/>
  <c r="N32" i="1"/>
  <c r="S32" i="1"/>
  <c r="N33" i="1"/>
  <c r="S33" i="1"/>
  <c r="N34" i="1"/>
  <c r="S34" i="1"/>
  <c r="N35" i="1"/>
  <c r="S35" i="1"/>
  <c r="N36" i="1"/>
  <c r="S36" i="1"/>
  <c r="N37" i="1"/>
  <c r="S37" i="1"/>
  <c r="N38" i="1"/>
  <c r="S38" i="1"/>
  <c r="N39" i="1"/>
  <c r="S39" i="1"/>
  <c r="N40" i="1"/>
  <c r="S40" i="1"/>
  <c r="N41" i="1"/>
  <c r="S41" i="1"/>
  <c r="N42" i="1"/>
  <c r="S42" i="1"/>
  <c r="N43" i="1"/>
  <c r="S43" i="1"/>
  <c r="N44" i="1"/>
  <c r="S44" i="1"/>
  <c r="N45" i="1"/>
  <c r="S45" i="1"/>
  <c r="N46" i="1"/>
  <c r="S46" i="1"/>
  <c r="N47" i="1"/>
  <c r="S47" i="1"/>
  <c r="H48" i="1"/>
  <c r="N48" i="1"/>
  <c r="S48" i="1"/>
  <c r="H49" i="1"/>
  <c r="N49" i="1"/>
  <c r="S49" i="1"/>
  <c r="H50" i="1"/>
  <c r="N50" i="1"/>
  <c r="S50" i="1"/>
  <c r="H51" i="1"/>
  <c r="N51" i="1"/>
  <c r="S51" i="1"/>
  <c r="H52" i="1"/>
  <c r="N52" i="1"/>
  <c r="S52" i="1"/>
  <c r="G52" i="1"/>
  <c r="M52" i="1" s="1"/>
  <c r="R52" i="1" s="1"/>
  <c r="G13" i="1"/>
  <c r="M13" i="1" s="1"/>
  <c r="G38" i="1"/>
  <c r="M38" i="1" s="1"/>
  <c r="R38" i="1" s="1"/>
  <c r="G36" i="1"/>
  <c r="M36" i="1" s="1"/>
  <c r="R36" i="1" s="1"/>
  <c r="G24" i="1"/>
  <c r="M24" i="1" s="1"/>
  <c r="R24" i="1" s="1"/>
  <c r="G47" i="1"/>
  <c r="M47" i="1"/>
  <c r="R47" i="1" s="1"/>
  <c r="G35" i="1"/>
  <c r="M35" i="1"/>
  <c r="R35" i="1" s="1"/>
  <c r="G19" i="1"/>
  <c r="M19" i="1" s="1"/>
  <c r="R19" i="1" s="1"/>
  <c r="G49" i="1"/>
  <c r="M49" i="1" s="1"/>
  <c r="R49" i="1" s="1"/>
  <c r="G48" i="1"/>
  <c r="M48" i="1"/>
  <c r="R48" i="1" s="1"/>
  <c r="G32" i="1"/>
  <c r="M32" i="1"/>
  <c r="R32" i="1"/>
  <c r="G20" i="1"/>
  <c r="M20" i="1" s="1"/>
  <c r="R20" i="1" s="1"/>
  <c r="G43" i="1"/>
  <c r="M43" i="1" s="1"/>
  <c r="R43" i="1" s="1"/>
  <c r="G31" i="1"/>
  <c r="M31" i="1"/>
  <c r="R31" i="1" s="1"/>
  <c r="G15" i="1"/>
  <c r="M15" i="1"/>
  <c r="R15" i="1"/>
  <c r="G50" i="1"/>
  <c r="M50" i="1" s="1"/>
  <c r="R50" i="1" s="1"/>
  <c r="G44" i="1"/>
  <c r="M44" i="1" s="1"/>
  <c r="R44" i="1" s="1"/>
  <c r="G16" i="1"/>
  <c r="M16" i="1"/>
  <c r="R16" i="1" s="1"/>
  <c r="G39" i="1"/>
  <c r="M39" i="1"/>
  <c r="R39" i="1"/>
  <c r="G27" i="1"/>
  <c r="M27" i="1" s="1"/>
  <c r="R27" i="1" s="1"/>
  <c r="G34" i="1"/>
  <c r="M34" i="1" s="1"/>
  <c r="R34" i="1" s="1"/>
  <c r="G40" i="1"/>
  <c r="M40" i="1"/>
  <c r="R40" i="1" s="1"/>
  <c r="G28" i="1"/>
  <c r="M28" i="1"/>
  <c r="R28" i="1"/>
  <c r="G51" i="1"/>
  <c r="M51" i="1" s="1"/>
  <c r="R51" i="1" s="1"/>
  <c r="G23" i="1"/>
  <c r="M23" i="1" s="1"/>
  <c r="R23" i="1" s="1"/>
  <c r="G45" i="1"/>
  <c r="M45" i="1"/>
  <c r="R45" i="1" s="1"/>
  <c r="G33" i="1"/>
  <c r="M33" i="1"/>
  <c r="R33" i="1"/>
  <c r="G18" i="1"/>
  <c r="M18" i="1" s="1"/>
  <c r="R18" i="1" s="1"/>
  <c r="G29" i="1"/>
  <c r="M29" i="1" s="1"/>
  <c r="R29" i="1" s="1"/>
  <c r="G14" i="1"/>
  <c r="M14" i="1"/>
  <c r="R14" i="1" s="1"/>
  <c r="G22" i="1"/>
  <c r="M22" i="1"/>
  <c r="R22" i="1"/>
  <c r="G42" i="1"/>
  <c r="M42" i="1" s="1"/>
  <c r="R42" i="1" s="1"/>
  <c r="G37" i="1"/>
  <c r="M37" i="1" s="1"/>
  <c r="R37" i="1" s="1"/>
  <c r="G26" i="1"/>
  <c r="M26" i="1"/>
  <c r="R26" i="1" s="1"/>
  <c r="G21" i="1"/>
  <c r="M21" i="1"/>
  <c r="R21" i="1"/>
  <c r="G46" i="1"/>
  <c r="M46" i="1" s="1"/>
  <c r="R46" i="1" s="1"/>
  <c r="G41" i="1"/>
  <c r="M41" i="1" s="1"/>
  <c r="R41" i="1" s="1"/>
  <c r="G30" i="1"/>
  <c r="M30" i="1"/>
  <c r="R30" i="1" s="1"/>
  <c r="G25" i="1"/>
  <c r="M25" i="1"/>
  <c r="R25" i="1"/>
  <c r="G17" i="1"/>
  <c r="M17" i="1" s="1"/>
  <c r="R17" i="1" s="1"/>
  <c r="H23" i="1"/>
  <c r="H13" i="1"/>
  <c r="N23" i="1"/>
  <c r="S23" i="1"/>
  <c r="N13" i="1" l="1"/>
  <c r="R13" i="1"/>
  <c r="S13" i="1" s="1"/>
</calcChain>
</file>

<file path=xl/sharedStrings.xml><?xml version="1.0" encoding="utf-8"?>
<sst xmlns="http://schemas.openxmlformats.org/spreadsheetml/2006/main" count="66" uniqueCount="41">
  <si>
    <t>Sample identifier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</si>
  <si>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</si>
  <si>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</si>
  <si>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</si>
  <si>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</si>
  <si>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</si>
  <si>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</si>
  <si>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</si>
  <si>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</si>
  <si>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</si>
  <si>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t>Sample details</t>
  </si>
  <si>
    <r>
      <t>Welcome to Megazyme</t>
    </r>
    <r>
      <rPr>
        <sz val="12"/>
        <rFont val="Gill Sans MT"/>
        <family val="2"/>
      </rPr>
      <t xml:space="preserve"> </t>
    </r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</si>
  <si>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</si>
  <si>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t xml:space="preserve"> </t>
  </si>
  <si>
    <r>
      <t xml:space="preserve">On the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page, fill in the orange boxes and it will provide automatic results in the white boxes.</t>
    </r>
  </si>
  <si>
    <t>To zoom up or down, ensure the Standard tool bar is showing (View &gt; Toolbars) &amp; select a value from the Zoom drop-down list.</t>
  </si>
  <si>
    <t>Extract volume (mL)</t>
  </si>
  <si>
    <t>Dilution 
(-fold)</t>
  </si>
  <si>
    <t>Sample volume (mL)</t>
  </si>
  <si>
    <t>Sample weight 
(grams)</t>
  </si>
  <si>
    <t>Average</t>
  </si>
  <si>
    <t>Total volume in assay tube (mL)</t>
  </si>
  <si>
    <t>Incubation time (min)</t>
  </si>
  <si>
    <t>Results</t>
  </si>
  <si>
    <t>Replicate 1</t>
  </si>
  <si>
    <t>Replicate 2</t>
  </si>
  <si>
    <t>Reaction blank absorbance</t>
  </si>
  <si>
    <t/>
  </si>
  <si>
    <t>Average Sample absorbance minus Blank absorbance</t>
  </si>
  <si>
    <t>Sample Absorbance values</t>
  </si>
  <si>
    <t>Sample absorbance values</t>
  </si>
  <si>
    <t>Average sample absorbance minus blank absorbance</t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</si>
  <si>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
concentration of analyte from raw absorbance data. </t>
    </r>
  </si>
  <si>
    <t>Cellulase (Units/L)</t>
  </si>
  <si>
    <t>Cellulase (Units/g)</t>
  </si>
  <si>
    <t>Cellulase (Units/mL)</t>
  </si>
  <si>
    <t>Solid samples</t>
  </si>
  <si>
    <t>Cellulase(Units/mL)</t>
  </si>
  <si>
    <t>Megazyme Knowledge Base</t>
  </si>
  <si>
    <t>Customer Support</t>
  </si>
  <si>
    <t>K-CellG3 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</si>
</sst>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2" formatCode="0.0000"/>
    <numFmt numFmtId="186" formatCode="0.000"/>
    <numFmt numFmtId="188" formatCode="0.0"/>
  </numFmts>
  <fonts count="24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b/>
      <sz val="12"/>
      <name val="Gill Sans MT"/>
      <family val="2"/>
    </font>
    <font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sz val="10"/>
      <name val="Arial"/>
      <family val="2"/>
    </font>
    <font>
      <b/>
      <sz val="10"/>
      <color indexed="63"/>
      <name val="Gill Sans MT"/>
      <family val="2"/>
    </font>
    <font>
      <sz val="10"/>
      <color indexed="63"/>
      <name val="Gill Sans MT"/>
      <family val="2"/>
    </font>
    <font>
      <b/>
      <sz val="9"/>
      <color indexed="63"/>
      <name val="Gill Sans MT"/>
      <family val="2"/>
    </font>
    <font>
      <sz val="9"/>
      <name val="Gill Sans MT"/>
      <family val="2"/>
    </font>
    <font>
      <sz val="9"/>
      <name val="Arial"/>
      <family val="2"/>
    </font>
    <font>
      <b/>
      <sz val="9"/>
      <name val="Gill Sans MT"/>
      <family val="2"/>
    </font>
    <font>
      <sz val="9"/>
      <color indexed="63"/>
      <name val="Gill Sans MT"/>
      <family val="2"/>
    </font>
    <font>
      <u/>
      <sz val="11"/>
      <color rgb="FF0000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33996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9">
    <xf numFmtId="0" fontId="0" fillId="0" borderId="0" xfId="0"/>
    <xf numFmtId="0" fontId="1" fillId="0" borderId="0" xfId="0" applyFont="1"/>
    <xf numFmtId="0" fontId="1" fillId="2" borderId="0" xfId="0" applyFont="1" applyFill="1" applyBorder="1"/>
    <xf numFmtId="0" fontId="1" fillId="3" borderId="0" xfId="0" applyFont="1" applyFill="1"/>
    <xf numFmtId="0" fontId="1" fillId="3" borderId="0" xfId="0" applyFont="1" applyFill="1" applyBorder="1"/>
    <xf numFmtId="0" fontId="2" fillId="2" borderId="1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182" fontId="1" fillId="4" borderId="1" xfId="0" applyNumberFormat="1" applyFont="1" applyFill="1" applyBorder="1" applyProtection="1">
      <protection locked="0"/>
    </xf>
    <xf numFmtId="0" fontId="1" fillId="3" borderId="0" xfId="0" applyFont="1" applyFill="1" applyBorder="1" applyProtection="1"/>
    <xf numFmtId="0" fontId="1" fillId="0" borderId="0" xfId="0" applyFont="1" applyProtection="1"/>
    <xf numFmtId="0" fontId="1" fillId="2" borderId="0" xfId="0" applyFont="1" applyFill="1" applyBorder="1" applyProtection="1"/>
    <xf numFmtId="0" fontId="4" fillId="2" borderId="0" xfId="0" applyFont="1" applyFill="1" applyBorder="1" applyAlignment="1" applyProtection="1">
      <alignment horizontal="left" vertical="top"/>
    </xf>
    <xf numFmtId="0" fontId="1" fillId="2" borderId="0" xfId="0" applyFont="1" applyFill="1" applyProtection="1"/>
    <xf numFmtId="0" fontId="2" fillId="2" borderId="1" xfId="0" applyFont="1" applyFill="1" applyBorder="1" applyAlignment="1" applyProtection="1">
      <alignment horizontal="center" vertical="top" wrapText="1"/>
    </xf>
    <xf numFmtId="0" fontId="1" fillId="3" borderId="0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0" borderId="0" xfId="0" applyFont="1" applyFill="1" applyBorder="1" applyProtection="1"/>
    <xf numFmtId="0" fontId="2" fillId="2" borderId="0" xfId="0" quotePrefix="1" applyFont="1" applyFill="1" applyBorder="1" applyAlignment="1" applyProtection="1">
      <alignment horizontal="center" vertical="top" wrapText="1"/>
    </xf>
    <xf numFmtId="0" fontId="1" fillId="0" borderId="0" xfId="0" applyFont="1" applyBorder="1" applyProtection="1"/>
    <xf numFmtId="182" fontId="1" fillId="2" borderId="0" xfId="0" applyNumberFormat="1" applyFont="1" applyFill="1" applyBorder="1" applyAlignment="1" applyProtection="1">
      <alignment horizontal="left"/>
    </xf>
    <xf numFmtId="182" fontId="1" fillId="2" borderId="0" xfId="0" applyNumberFormat="1" applyFont="1" applyFill="1" applyBorder="1" applyAlignment="1" applyProtection="1">
      <alignment horizontal="right"/>
    </xf>
    <xf numFmtId="0" fontId="1" fillId="3" borderId="0" xfId="0" applyFont="1" applyFill="1" applyBorder="1" applyAlignment="1" applyProtection="1"/>
    <xf numFmtId="0" fontId="1" fillId="0" borderId="0" xfId="0" applyFont="1" applyBorder="1" applyAlignment="1" applyProtection="1"/>
    <xf numFmtId="0" fontId="1" fillId="0" borderId="0" xfId="0" applyFont="1" applyAlignment="1" applyProtection="1"/>
    <xf numFmtId="0" fontId="1" fillId="2" borderId="0" xfId="0" applyFont="1" applyFill="1" applyBorder="1" applyAlignment="1" applyProtection="1">
      <alignment wrapText="1"/>
    </xf>
    <xf numFmtId="0" fontId="1" fillId="2" borderId="0" xfId="0" applyFont="1" applyFill="1" applyAlignment="1" applyProtection="1">
      <alignment wrapText="1"/>
    </xf>
    <xf numFmtId="0" fontId="6" fillId="2" borderId="0" xfId="0" applyFont="1" applyFill="1" applyBorder="1" applyAlignment="1" applyProtection="1">
      <alignment horizontal="left" vertical="top"/>
    </xf>
    <xf numFmtId="0" fontId="1" fillId="2" borderId="0" xfId="0" applyFont="1" applyFill="1" applyBorder="1" applyProtection="1">
      <protection locked="0"/>
    </xf>
    <xf numFmtId="182" fontId="1" fillId="2" borderId="0" xfId="0" applyNumberFormat="1" applyFont="1" applyFill="1" applyBorder="1" applyProtection="1">
      <protection locked="0"/>
    </xf>
    <xf numFmtId="182" fontId="7" fillId="2" borderId="0" xfId="0" applyNumberFormat="1" applyFont="1" applyFill="1" applyBorder="1" applyAlignment="1" applyProtection="1">
      <alignment horizontal="right"/>
    </xf>
    <xf numFmtId="0" fontId="7" fillId="2" borderId="0" xfId="0" applyFont="1" applyFill="1" applyBorder="1" applyProtection="1"/>
    <xf numFmtId="0" fontId="7" fillId="2" borderId="0" xfId="0" applyFont="1" applyFill="1" applyBorder="1" applyAlignment="1" applyProtection="1">
      <alignment wrapText="1"/>
    </xf>
    <xf numFmtId="0" fontId="7" fillId="2" borderId="0" xfId="0" applyFont="1" applyFill="1" applyAlignment="1" applyProtection="1">
      <alignment wrapText="1"/>
    </xf>
    <xf numFmtId="0" fontId="7" fillId="2" borderId="0" xfId="0" applyFont="1" applyFill="1" applyAlignment="1" applyProtection="1"/>
    <xf numFmtId="0" fontId="12" fillId="0" borderId="0" xfId="0" applyFont="1" applyAlignment="1" applyProtection="1"/>
    <xf numFmtId="0" fontId="7" fillId="2" borderId="0" xfId="0" applyFont="1" applyFill="1" applyProtection="1"/>
    <xf numFmtId="0" fontId="7" fillId="2" borderId="0" xfId="0" applyFont="1" applyFill="1" applyBorder="1" applyAlignment="1" applyProtection="1"/>
    <xf numFmtId="0" fontId="3" fillId="2" borderId="0" xfId="1" applyFill="1" applyAlignment="1" applyProtection="1">
      <alignment horizontal="right" vertical="top" wrapText="1"/>
    </xf>
    <xf numFmtId="0" fontId="10" fillId="2" borderId="0" xfId="0" applyFont="1" applyFill="1" applyProtection="1"/>
    <xf numFmtId="0" fontId="2" fillId="2" borderId="0" xfId="0" applyFont="1" applyFill="1" applyBorder="1" applyProtection="1"/>
    <xf numFmtId="0" fontId="10" fillId="2" borderId="0" xfId="0" applyFont="1" applyFill="1" applyBorder="1" applyAlignment="1" applyProtection="1">
      <alignment horizontal="left"/>
    </xf>
    <xf numFmtId="0" fontId="12" fillId="2" borderId="0" xfId="0" applyFont="1" applyFill="1" applyProtection="1"/>
    <xf numFmtId="0" fontId="9" fillId="0" borderId="0" xfId="0" applyFont="1" applyAlignment="1" applyProtection="1">
      <alignment wrapText="1"/>
    </xf>
    <xf numFmtId="0" fontId="9" fillId="2" borderId="0" xfId="0" applyFont="1" applyFill="1" applyAlignment="1" applyProtection="1">
      <alignment wrapText="1"/>
    </xf>
    <xf numFmtId="0" fontId="13" fillId="2" borderId="0" xfId="1" applyFont="1" applyFill="1" applyAlignment="1" applyProtection="1"/>
    <xf numFmtId="0" fontId="7" fillId="2" borderId="0" xfId="1" applyFont="1" applyFill="1" applyAlignment="1" applyProtection="1">
      <alignment wrapText="1"/>
    </xf>
    <xf numFmtId="0" fontId="12" fillId="2" borderId="0" xfId="0" applyFont="1" applyFill="1" applyAlignment="1" applyProtection="1"/>
    <xf numFmtId="0" fontId="13" fillId="2" borderId="0" xfId="1" applyFont="1" applyFill="1" applyAlignment="1" applyProtection="1">
      <alignment wrapText="1"/>
    </xf>
    <xf numFmtId="0" fontId="2" fillId="2" borderId="2" xfId="0" applyFont="1" applyFill="1" applyBorder="1" applyAlignment="1">
      <alignment horizontal="left" vertical="top" wrapText="1"/>
    </xf>
    <xf numFmtId="0" fontId="1" fillId="2" borderId="1" xfId="0" applyFont="1" applyFill="1" applyBorder="1"/>
    <xf numFmtId="0" fontId="2" fillId="2" borderId="2" xfId="0" applyFont="1" applyFill="1" applyBorder="1" applyAlignment="1">
      <alignment horizontal="center" vertical="top" wrapText="1"/>
    </xf>
    <xf numFmtId="0" fontId="1" fillId="5" borderId="3" xfId="0" applyFont="1" applyFill="1" applyBorder="1" applyAlignment="1">
      <alignment horizontal="center" vertical="top" wrapText="1"/>
    </xf>
    <xf numFmtId="0" fontId="1" fillId="4" borderId="1" xfId="0" applyFont="1" applyFill="1" applyBorder="1" applyProtection="1">
      <protection locked="0"/>
    </xf>
    <xf numFmtId="182" fontId="1" fillId="5" borderId="1" xfId="0" applyNumberFormat="1" applyFont="1" applyFill="1" applyBorder="1" applyProtection="1">
      <protection locked="0"/>
    </xf>
    <xf numFmtId="182" fontId="1" fillId="2" borderId="1" xfId="0" applyNumberFormat="1" applyFont="1" applyFill="1" applyBorder="1" applyProtection="1"/>
    <xf numFmtId="0" fontId="1" fillId="0" borderId="0" xfId="0" applyFont="1" applyFill="1" applyProtection="1"/>
    <xf numFmtId="0" fontId="2" fillId="2" borderId="4" xfId="0" applyFont="1" applyFill="1" applyBorder="1" applyAlignment="1" applyProtection="1">
      <alignment horizontal="center" vertical="top" wrapText="1"/>
    </xf>
    <xf numFmtId="0" fontId="16" fillId="2" borderId="2" xfId="0" applyFont="1" applyFill="1" applyBorder="1" applyAlignment="1">
      <alignment horizontal="center" vertical="top" wrapText="1"/>
    </xf>
    <xf numFmtId="0" fontId="17" fillId="5" borderId="3" xfId="0" applyFont="1" applyFill="1" applyBorder="1" applyAlignment="1">
      <alignment horizontal="center" vertical="top" wrapText="1"/>
    </xf>
    <xf numFmtId="0" fontId="1" fillId="2" borderId="5" xfId="0" applyFont="1" applyFill="1" applyBorder="1" applyProtection="1"/>
    <xf numFmtId="0" fontId="15" fillId="2" borderId="0" xfId="0" applyFont="1" applyFill="1" applyBorder="1" applyAlignment="1" applyProtection="1">
      <alignment horizontal="left"/>
    </xf>
    <xf numFmtId="0" fontId="16" fillId="2" borderId="0" xfId="0" applyFont="1" applyFill="1" applyAlignment="1" applyProtection="1"/>
    <xf numFmtId="0" fontId="16" fillId="2" borderId="4" xfId="0" applyFont="1" applyFill="1" applyBorder="1" applyAlignment="1" applyProtection="1">
      <alignment horizontal="center" vertical="top" wrapText="1"/>
    </xf>
    <xf numFmtId="0" fontId="16" fillId="2" borderId="2" xfId="0" applyFont="1" applyFill="1" applyBorder="1" applyAlignment="1" applyProtection="1">
      <alignment horizontal="center" vertical="top" wrapText="1"/>
    </xf>
    <xf numFmtId="0" fontId="17" fillId="4" borderId="1" xfId="0" applyFont="1" applyFill="1" applyBorder="1" applyProtection="1">
      <protection locked="0"/>
    </xf>
    <xf numFmtId="188" fontId="17" fillId="4" borderId="1" xfId="0" applyNumberFormat="1" applyFont="1" applyFill="1" applyBorder="1" applyProtection="1">
      <protection locked="0"/>
    </xf>
    <xf numFmtId="0" fontId="18" fillId="2" borderId="0" xfId="0" applyFont="1" applyFill="1" applyBorder="1" applyProtection="1"/>
    <xf numFmtId="182" fontId="19" fillId="4" borderId="4" xfId="0" applyNumberFormat="1" applyFont="1" applyFill="1" applyBorder="1" applyAlignment="1" applyProtection="1">
      <alignment horizontal="left"/>
    </xf>
    <xf numFmtId="0" fontId="20" fillId="4" borderId="6" xfId="0" applyFont="1" applyFill="1" applyBorder="1" applyAlignment="1" applyProtection="1">
      <alignment horizontal="left"/>
    </xf>
    <xf numFmtId="0" fontId="20" fillId="4" borderId="7" xfId="0" applyFont="1" applyFill="1" applyBorder="1" applyAlignment="1" applyProtection="1">
      <alignment horizontal="left"/>
    </xf>
    <xf numFmtId="0" fontId="19" fillId="2" borderId="0" xfId="0" applyFont="1" applyFill="1" applyBorder="1" applyProtection="1"/>
    <xf numFmtId="0" fontId="19" fillId="2" borderId="0" xfId="0" applyFont="1" applyFill="1" applyProtection="1"/>
    <xf numFmtId="2" fontId="19" fillId="2" borderId="0" xfId="0" applyNumberFormat="1" applyFont="1" applyFill="1" applyBorder="1" applyProtection="1"/>
    <xf numFmtId="0" fontId="21" fillId="2" borderId="0" xfId="0" applyFont="1" applyFill="1" applyBorder="1" applyProtection="1"/>
    <xf numFmtId="0" fontId="18" fillId="2" borderId="0" xfId="0" applyFont="1" applyFill="1" applyAlignment="1" applyProtection="1"/>
    <xf numFmtId="0" fontId="20" fillId="2" borderId="0" xfId="0" applyFont="1" applyFill="1" applyBorder="1" applyAlignment="1" applyProtection="1">
      <alignment horizontal="left"/>
    </xf>
    <xf numFmtId="0" fontId="18" fillId="2" borderId="4" xfId="0" applyFont="1" applyFill="1" applyBorder="1" applyAlignment="1" applyProtection="1">
      <alignment horizontal="center" vertical="top" wrapText="1"/>
    </xf>
    <xf numFmtId="0" fontId="21" fillId="2" borderId="4" xfId="0" applyFont="1" applyFill="1" applyBorder="1" applyAlignment="1" applyProtection="1">
      <alignment horizontal="center" vertical="top" wrapText="1"/>
    </xf>
    <xf numFmtId="0" fontId="18" fillId="2" borderId="2" xfId="0" applyFont="1" applyFill="1" applyBorder="1" applyAlignment="1" applyProtection="1">
      <alignment horizontal="center" vertical="top" wrapText="1"/>
    </xf>
    <xf numFmtId="182" fontId="19" fillId="2" borderId="1" xfId="0" applyNumberFormat="1" applyFont="1" applyFill="1" applyBorder="1" applyProtection="1"/>
    <xf numFmtId="0" fontId="19" fillId="0" borderId="0" xfId="0" applyFont="1" applyFill="1" applyProtection="1"/>
    <xf numFmtId="0" fontId="21" fillId="2" borderId="1" xfId="0" applyFont="1" applyFill="1" applyBorder="1" applyAlignment="1" applyProtection="1">
      <alignment horizontal="center" vertical="top" wrapText="1"/>
    </xf>
    <xf numFmtId="2" fontId="19" fillId="2" borderId="1" xfId="0" applyNumberFormat="1" applyFont="1" applyFill="1" applyBorder="1" applyProtection="1"/>
    <xf numFmtId="182" fontId="17" fillId="4" borderId="1" xfId="0" applyNumberFormat="1" applyFont="1" applyFill="1" applyBorder="1" applyProtection="1">
      <protection locked="0"/>
    </xf>
    <xf numFmtId="182" fontId="19" fillId="4" borderId="1" xfId="0" applyNumberFormat="1" applyFont="1" applyFill="1" applyBorder="1" applyProtection="1"/>
    <xf numFmtId="0" fontId="21" fillId="2" borderId="1" xfId="0" applyFont="1" applyFill="1" applyBorder="1" applyAlignment="1" applyProtection="1">
      <alignment horizontal="left" vertical="top" wrapText="1"/>
    </xf>
    <xf numFmtId="0" fontId="21" fillId="2" borderId="8" xfId="0" applyFont="1" applyFill="1" applyBorder="1" applyAlignment="1" applyProtection="1">
      <alignment horizontal="center" vertical="top" wrapText="1"/>
    </xf>
    <xf numFmtId="0" fontId="21" fillId="2" borderId="2" xfId="0" applyFont="1" applyFill="1" applyBorder="1" applyAlignment="1" applyProtection="1">
      <alignment horizontal="center" vertical="top" wrapText="1"/>
    </xf>
    <xf numFmtId="0" fontId="19" fillId="4" borderId="1" xfId="0" applyFont="1" applyFill="1" applyBorder="1" applyProtection="1"/>
    <xf numFmtId="0" fontId="22" fillId="4" borderId="1" xfId="0" applyFont="1" applyFill="1" applyBorder="1" applyProtection="1"/>
    <xf numFmtId="188" fontId="22" fillId="4" borderId="1" xfId="0" applyNumberFormat="1" applyFont="1" applyFill="1" applyBorder="1" applyProtection="1"/>
    <xf numFmtId="0" fontId="16" fillId="2" borderId="0" xfId="0" applyFont="1" applyFill="1" applyBorder="1" applyAlignment="1" applyProtection="1">
      <alignment horizontal="center" vertical="top" wrapText="1"/>
    </xf>
    <xf numFmtId="188" fontId="1" fillId="3" borderId="0" xfId="0" applyNumberFormat="1" applyFont="1" applyFill="1" applyBorder="1"/>
    <xf numFmtId="188" fontId="1" fillId="2" borderId="0" xfId="0" applyNumberFormat="1" applyFont="1" applyFill="1" applyBorder="1" applyProtection="1"/>
    <xf numFmtId="188" fontId="1" fillId="2" borderId="0" xfId="0" applyNumberFormat="1" applyFont="1" applyFill="1" applyProtection="1"/>
    <xf numFmtId="188" fontId="2" fillId="2" borderId="9" xfId="0" applyNumberFormat="1" applyFont="1" applyFill="1" applyBorder="1" applyAlignment="1" applyProtection="1">
      <alignment horizontal="left" vertical="top" wrapText="1"/>
    </xf>
    <xf numFmtId="188" fontId="2" fillId="2" borderId="2" xfId="0" applyNumberFormat="1" applyFont="1" applyFill="1" applyBorder="1" applyAlignment="1">
      <alignment horizontal="center" vertical="top" wrapText="1"/>
    </xf>
    <xf numFmtId="188" fontId="1" fillId="2" borderId="0" xfId="0" applyNumberFormat="1" applyFont="1" applyFill="1" applyBorder="1" applyProtection="1">
      <protection locked="0"/>
    </xf>
    <xf numFmtId="188" fontId="1" fillId="2" borderId="0" xfId="0" applyNumberFormat="1" applyFont="1" applyFill="1" applyBorder="1"/>
    <xf numFmtId="188" fontId="1" fillId="3" borderId="0" xfId="0" applyNumberFormat="1" applyFont="1" applyFill="1"/>
    <xf numFmtId="188" fontId="1" fillId="0" borderId="0" xfId="0" applyNumberFormat="1" applyFont="1"/>
    <xf numFmtId="188" fontId="2" fillId="2" borderId="1" xfId="0" applyNumberFormat="1" applyFont="1" applyFill="1" applyBorder="1" applyAlignment="1" applyProtection="1">
      <alignment horizontal="center" vertical="top" wrapText="1"/>
    </xf>
    <xf numFmtId="0" fontId="23" fillId="2" borderId="0" xfId="1" applyFont="1" applyFill="1" applyAlignment="1" applyProtection="1"/>
    <xf numFmtId="186" fontId="1" fillId="2" borderId="1" xfId="0" applyNumberFormat="1" applyFont="1" applyFill="1" applyBorder="1" applyProtection="1"/>
    <xf numFmtId="188" fontId="2" fillId="2" borderId="0" xfId="0" applyNumberFormat="1" applyFont="1" applyFill="1" applyBorder="1" applyAlignment="1" applyProtection="1">
      <alignment horizontal="left" vertical="top" wrapText="1"/>
    </xf>
    <xf numFmtId="0" fontId="21" fillId="2" borderId="0" xfId="0" applyFont="1" applyFill="1" applyBorder="1" applyAlignment="1" applyProtection="1">
      <alignment horizontal="left" vertical="top" wrapText="1"/>
    </xf>
    <xf numFmtId="0" fontId="21" fillId="2" borderId="0" xfId="0" applyFont="1" applyFill="1" applyBorder="1" applyAlignment="1" applyProtection="1">
      <alignment horizontal="center" vertical="top" wrapText="1"/>
    </xf>
    <xf numFmtId="0" fontId="2" fillId="2" borderId="9" xfId="0" applyFont="1" applyFill="1" applyBorder="1" applyAlignment="1" applyProtection="1">
      <alignment horizontal="left" vertical="top" wrapText="1"/>
    </xf>
    <xf numFmtId="0" fontId="1" fillId="6" borderId="0" xfId="0" applyFont="1" applyFill="1" applyBorder="1"/>
    <xf numFmtId="0" fontId="1" fillId="6" borderId="0" xfId="0" applyFont="1" applyFill="1"/>
    <xf numFmtId="0" fontId="1" fillId="6" borderId="0" xfId="0" applyFont="1" applyFill="1" applyAlignment="1">
      <alignment horizontal="left" vertical="top" wrapText="1"/>
    </xf>
    <xf numFmtId="0" fontId="1" fillId="6" borderId="0" xfId="0" applyFont="1" applyFill="1" applyBorder="1" applyProtection="1">
      <protection locked="0"/>
    </xf>
    <xf numFmtId="188" fontId="2" fillId="2" borderId="0" xfId="0" applyNumberFormat="1" applyFont="1" applyFill="1" applyBorder="1" applyAlignment="1">
      <alignment horizontal="center" vertical="top" wrapText="1"/>
    </xf>
    <xf numFmtId="186" fontId="1" fillId="2" borderId="0" xfId="0" applyNumberFormat="1" applyFont="1" applyFill="1" applyBorder="1" applyProtection="1"/>
    <xf numFmtId="188" fontId="2" fillId="2" borderId="1" xfId="0" applyNumberFormat="1" applyFont="1" applyFill="1" applyBorder="1" applyAlignment="1">
      <alignment horizontal="center" vertical="top" wrapText="1"/>
    </xf>
    <xf numFmtId="0" fontId="7" fillId="2" borderId="0" xfId="0" applyFont="1" applyFill="1" applyAlignment="1" applyProtection="1">
      <alignment vertical="top" wrapText="1"/>
    </xf>
    <xf numFmtId="0" fontId="9" fillId="0" borderId="0" xfId="0" applyFont="1" applyProtection="1"/>
    <xf numFmtId="0" fontId="21" fillId="2" borderId="4" xfId="0" applyFont="1" applyFill="1" applyBorder="1" applyAlignment="1" applyProtection="1">
      <alignment horizontal="center" vertical="top" wrapText="1"/>
    </xf>
    <xf numFmtId="0" fontId="20" fillId="0" borderId="6" xfId="0" applyFont="1" applyBorder="1" applyAlignment="1" applyProtection="1">
      <alignment horizontal="center" vertical="top" wrapText="1"/>
    </xf>
    <xf numFmtId="0" fontId="0" fillId="0" borderId="0" xfId="0" applyAlignment="1" applyProtection="1">
      <alignment wrapText="1"/>
    </xf>
    <xf numFmtId="182" fontId="1" fillId="4" borderId="4" xfId="0" applyNumberFormat="1" applyFont="1" applyFill="1" applyBorder="1" applyAlignment="1" applyProtection="1">
      <alignment horizontal="left"/>
      <protection locked="0"/>
    </xf>
    <xf numFmtId="0" fontId="15" fillId="4" borderId="6" xfId="0" applyFont="1" applyFill="1" applyBorder="1" applyAlignment="1" applyProtection="1">
      <alignment horizontal="left"/>
      <protection locked="0"/>
    </xf>
    <xf numFmtId="0" fontId="15" fillId="4" borderId="7" xfId="0" applyFont="1" applyFill="1" applyBorder="1" applyAlignment="1" applyProtection="1">
      <alignment horizontal="left"/>
      <protection locked="0"/>
    </xf>
    <xf numFmtId="0" fontId="2" fillId="2" borderId="4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Instructions!A1"/><Relationship Id="rId2" Type="http://schemas.openxmlformats.org/officeDocument/2006/relationships/hyperlink" Target="#MegaCalc!A1"/><Relationship Id="rId1" Type="http://schemas.openxmlformats.org/officeDocument/2006/relationships/hyperlink" Target="#Contact_us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MegaCalc!A1"/><Relationship Id="rId2" Type="http://schemas.openxmlformats.org/officeDocument/2006/relationships/hyperlink" Target="#Contact_us"/><Relationship Id="rId1" Type="http://schemas.openxmlformats.org/officeDocument/2006/relationships/hyperlink" Target="#Instructions!A1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104775</xdr:rowOff>
    </xdr:from>
    <xdr:to>
      <xdr:col>7</xdr:col>
      <xdr:colOff>38100</xdr:colOff>
      <xdr:row>12</xdr:row>
      <xdr:rowOff>238125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568AD6DB-37D3-4FE3-A7B7-97AAF00B664A}"/>
            </a:ext>
          </a:extLst>
        </xdr:cNvPr>
        <xdr:cNvSpPr>
          <a:spLocks noChangeArrowheads="1"/>
        </xdr:cNvSpPr>
      </xdr:nvSpPr>
      <xdr:spPr bwMode="auto">
        <a:xfrm>
          <a:off x="219075" y="3743325"/>
          <a:ext cx="305752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  <a:endParaRPr lang="en-GB"/>
        </a:p>
      </xdr:txBody>
    </xdr:sp>
    <xdr:clientData/>
  </xdr:twoCellAnchor>
  <xdr:twoCellAnchor editAs="oneCell">
    <xdr:from>
      <xdr:col>16</xdr:col>
      <xdr:colOff>0</xdr:colOff>
      <xdr:row>20</xdr:row>
      <xdr:rowOff>57150</xdr:rowOff>
    </xdr:from>
    <xdr:to>
      <xdr:col>16</xdr:col>
      <xdr:colOff>0</xdr:colOff>
      <xdr:row>25</xdr:row>
      <xdr:rowOff>19050</xdr:rowOff>
    </xdr:to>
    <xdr:sp macro="" textlink="">
      <xdr:nvSpPr>
        <xdr:cNvPr id="6160" name="Rectangle 16">
          <a:extLst>
            <a:ext uri="{FF2B5EF4-FFF2-40B4-BE49-F238E27FC236}">
              <a16:creationId xmlns:a16="http://schemas.microsoft.com/office/drawing/2014/main" id="{5331638C-232A-449D-B271-076DC6ABB067}"/>
            </a:ext>
          </a:extLst>
        </xdr:cNvPr>
        <xdr:cNvSpPr>
          <a:spLocks noChangeArrowheads="1"/>
        </xdr:cNvSpPr>
      </xdr:nvSpPr>
      <xdr:spPr bwMode="auto">
        <a:xfrm>
          <a:off x="8629650" y="6267450"/>
          <a:ext cx="0" cy="923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Gill Sans MT"/>
            </a:rPr>
            <a:t>5. Adjust sample volume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then enter the actual volume used.</a:t>
          </a:r>
          <a:endParaRPr lang="en-GB"/>
        </a:p>
      </xdr:txBody>
    </xdr:sp>
    <xdr:clientData/>
  </xdr:twoCellAnchor>
  <xdr:twoCellAnchor editAs="oneCell">
    <xdr:from>
      <xdr:col>10</xdr:col>
      <xdr:colOff>0</xdr:colOff>
      <xdr:row>15</xdr:row>
      <xdr:rowOff>142875</xdr:rowOff>
    </xdr:from>
    <xdr:to>
      <xdr:col>10</xdr:col>
      <xdr:colOff>0</xdr:colOff>
      <xdr:row>22</xdr:row>
      <xdr:rowOff>9525</xdr:rowOff>
    </xdr:to>
    <xdr:sp macro="" textlink="">
      <xdr:nvSpPr>
        <xdr:cNvPr id="6162" name="Rectangle 18">
          <a:extLst>
            <a:ext uri="{FF2B5EF4-FFF2-40B4-BE49-F238E27FC236}">
              <a16:creationId xmlns:a16="http://schemas.microsoft.com/office/drawing/2014/main" id="{D7C0C730-CAFF-473E-8BB2-04CE497D85CC}"/>
            </a:ext>
          </a:extLst>
        </xdr:cNvPr>
        <xdr:cNvSpPr>
          <a:spLocks noChangeArrowheads="1"/>
        </xdr:cNvSpPr>
      </xdr:nvSpPr>
      <xdr:spPr bwMode="auto">
        <a:xfrm>
          <a:off x="5248275" y="4705350"/>
          <a:ext cx="0" cy="2257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Gill Sans MT"/>
            </a:rPr>
            <a:t>6. Adjust sample dilution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GB"/>
        </a:p>
      </xdr:txBody>
    </xdr:sp>
    <xdr:clientData/>
  </xdr:twoCellAnchor>
  <xdr:twoCellAnchor editAs="oneCell">
    <xdr:from>
      <xdr:col>16</xdr:col>
      <xdr:colOff>0</xdr:colOff>
      <xdr:row>7</xdr:row>
      <xdr:rowOff>47625</xdr:rowOff>
    </xdr:from>
    <xdr:to>
      <xdr:col>16</xdr:col>
      <xdr:colOff>0</xdr:colOff>
      <xdr:row>7</xdr:row>
      <xdr:rowOff>257175</xdr:rowOff>
    </xdr:to>
    <xdr:sp macro="" textlink="">
      <xdr:nvSpPr>
        <xdr:cNvPr id="6181" name="Text Box 3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720F48-321D-468D-A2D1-0A66F45E9DFF}"/>
            </a:ext>
          </a:extLst>
        </xdr:cNvPr>
        <xdr:cNvSpPr txBox="1">
          <a:spLocks noChangeArrowheads="1"/>
        </xdr:cNvSpPr>
      </xdr:nvSpPr>
      <xdr:spPr bwMode="auto">
        <a:xfrm>
          <a:off x="8629650" y="1943100"/>
          <a:ext cx="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 editAs="oneCell">
    <xdr:from>
      <xdr:col>16</xdr:col>
      <xdr:colOff>0</xdr:colOff>
      <xdr:row>7</xdr:row>
      <xdr:rowOff>104775</xdr:rowOff>
    </xdr:from>
    <xdr:to>
      <xdr:col>16</xdr:col>
      <xdr:colOff>0</xdr:colOff>
      <xdr:row>7</xdr:row>
      <xdr:rowOff>104775</xdr:rowOff>
    </xdr:to>
    <xdr:sp macro="" textlink="">
      <xdr:nvSpPr>
        <xdr:cNvPr id="7131" name="Line 38">
          <a:extLst>
            <a:ext uri="{FF2B5EF4-FFF2-40B4-BE49-F238E27FC236}">
              <a16:creationId xmlns:a16="http://schemas.microsoft.com/office/drawing/2014/main" id="{4EC4DD27-5172-4561-927D-E259706F56C0}"/>
            </a:ext>
          </a:extLst>
        </xdr:cNvPr>
        <xdr:cNvSpPr>
          <a:spLocks noChangeShapeType="1"/>
        </xdr:cNvSpPr>
      </xdr:nvSpPr>
      <xdr:spPr bwMode="auto">
        <a:xfrm>
          <a:off x="8743950" y="20002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 editAs="oneCell">
    <xdr:from>
      <xdr:col>16</xdr:col>
      <xdr:colOff>0</xdr:colOff>
      <xdr:row>7</xdr:row>
      <xdr:rowOff>104775</xdr:rowOff>
    </xdr:from>
    <xdr:to>
      <xdr:col>16</xdr:col>
      <xdr:colOff>0</xdr:colOff>
      <xdr:row>7</xdr:row>
      <xdr:rowOff>104775</xdr:rowOff>
    </xdr:to>
    <xdr:sp macro="" textlink="">
      <xdr:nvSpPr>
        <xdr:cNvPr id="7132" name="Line 39">
          <a:extLst>
            <a:ext uri="{FF2B5EF4-FFF2-40B4-BE49-F238E27FC236}">
              <a16:creationId xmlns:a16="http://schemas.microsoft.com/office/drawing/2014/main" id="{6C6811B9-C246-420A-A415-596410459139}"/>
            </a:ext>
          </a:extLst>
        </xdr:cNvPr>
        <xdr:cNvSpPr>
          <a:spLocks noChangeShapeType="1"/>
        </xdr:cNvSpPr>
      </xdr:nvSpPr>
      <xdr:spPr bwMode="auto">
        <a:xfrm flipH="1">
          <a:off x="8743950" y="20002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 editAs="oneCell">
    <xdr:from>
      <xdr:col>16</xdr:col>
      <xdr:colOff>0</xdr:colOff>
      <xdr:row>7</xdr:row>
      <xdr:rowOff>104775</xdr:rowOff>
    </xdr:from>
    <xdr:to>
      <xdr:col>16</xdr:col>
      <xdr:colOff>0</xdr:colOff>
      <xdr:row>7</xdr:row>
      <xdr:rowOff>104775</xdr:rowOff>
    </xdr:to>
    <xdr:sp macro="" textlink="">
      <xdr:nvSpPr>
        <xdr:cNvPr id="7133" name="Line 40">
          <a:extLst>
            <a:ext uri="{FF2B5EF4-FFF2-40B4-BE49-F238E27FC236}">
              <a16:creationId xmlns:a16="http://schemas.microsoft.com/office/drawing/2014/main" id="{3D58324B-8E82-4C21-BCDE-3CA20D5289BF}"/>
            </a:ext>
          </a:extLst>
        </xdr:cNvPr>
        <xdr:cNvSpPr>
          <a:spLocks noChangeShapeType="1"/>
        </xdr:cNvSpPr>
      </xdr:nvSpPr>
      <xdr:spPr bwMode="auto">
        <a:xfrm flipH="1">
          <a:off x="8743950" y="20002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13</xdr:col>
      <xdr:colOff>133350</xdr:colOff>
      <xdr:row>5</xdr:row>
      <xdr:rowOff>161925</xdr:rowOff>
    </xdr:from>
    <xdr:to>
      <xdr:col>15</xdr:col>
      <xdr:colOff>66675</xdr:colOff>
      <xdr:row>6</xdr:row>
      <xdr:rowOff>200025</xdr:rowOff>
    </xdr:to>
    <xdr:sp macro="" textlink="">
      <xdr:nvSpPr>
        <xdr:cNvPr id="6185" name="Text Box 4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A96089-5B83-4D2F-8FD9-79104C28FA4A}"/>
            </a:ext>
          </a:extLst>
        </xdr:cNvPr>
        <xdr:cNvSpPr txBox="1">
          <a:spLocks noChangeArrowheads="1"/>
        </xdr:cNvSpPr>
      </xdr:nvSpPr>
      <xdr:spPr bwMode="auto">
        <a:xfrm>
          <a:off x="6810375" y="1343025"/>
          <a:ext cx="12477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  <a:endParaRPr lang="en-GB"/>
        </a:p>
      </xdr:txBody>
    </xdr:sp>
    <xdr:clientData fPrintsWithSheet="0"/>
  </xdr:twoCellAnchor>
  <xdr:twoCellAnchor editAs="absolute">
    <xdr:from>
      <xdr:col>2</xdr:col>
      <xdr:colOff>66675</xdr:colOff>
      <xdr:row>7</xdr:row>
      <xdr:rowOff>638175</xdr:rowOff>
    </xdr:from>
    <xdr:to>
      <xdr:col>4</xdr:col>
      <xdr:colOff>123825</xdr:colOff>
      <xdr:row>8</xdr:row>
      <xdr:rowOff>123825</xdr:rowOff>
    </xdr:to>
    <xdr:sp macro="" textlink="">
      <xdr:nvSpPr>
        <xdr:cNvPr id="6187" name="Text Box 4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9B9DD4-4A77-4153-BD41-FD6B895D3CF9}"/>
            </a:ext>
          </a:extLst>
        </xdr:cNvPr>
        <xdr:cNvSpPr txBox="1">
          <a:spLocks noChangeArrowheads="1"/>
        </xdr:cNvSpPr>
      </xdr:nvSpPr>
      <xdr:spPr bwMode="auto">
        <a:xfrm>
          <a:off x="209550" y="2743200"/>
          <a:ext cx="1123950" cy="266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GB"/>
        </a:p>
      </xdr:txBody>
    </xdr:sp>
    <xdr:clientData fPrintsWithSheet="0"/>
  </xdr:twoCellAnchor>
  <xdr:twoCellAnchor editAs="oneCell">
    <xdr:from>
      <xdr:col>2</xdr:col>
      <xdr:colOff>47625</xdr:colOff>
      <xdr:row>38</xdr:row>
      <xdr:rowOff>152400</xdr:rowOff>
    </xdr:from>
    <xdr:to>
      <xdr:col>4</xdr:col>
      <xdr:colOff>542925</xdr:colOff>
      <xdr:row>39</xdr:row>
      <xdr:rowOff>180975</xdr:rowOff>
    </xdr:to>
    <xdr:sp macro="" textlink="">
      <xdr:nvSpPr>
        <xdr:cNvPr id="6188" name="Text Box 4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B851C09-87CC-43F8-8BB5-717D1E4B0CEE}"/>
            </a:ext>
          </a:extLst>
        </xdr:cNvPr>
        <xdr:cNvSpPr txBox="1">
          <a:spLocks noChangeArrowheads="1"/>
        </xdr:cNvSpPr>
      </xdr:nvSpPr>
      <xdr:spPr bwMode="auto">
        <a:xfrm>
          <a:off x="190500" y="12268200"/>
          <a:ext cx="156210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 fPrintsWithSheet="0"/>
  </xdr:twoCellAnchor>
  <xdr:twoCellAnchor editAs="oneCell">
    <xdr:from>
      <xdr:col>8</xdr:col>
      <xdr:colOff>9525</xdr:colOff>
      <xdr:row>11</xdr:row>
      <xdr:rowOff>114300</xdr:rowOff>
    </xdr:from>
    <xdr:to>
      <xdr:col>14</xdr:col>
      <xdr:colOff>419100</xdr:colOff>
      <xdr:row>14</xdr:row>
      <xdr:rowOff>152400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065C9F8E-4E62-496F-81C2-EE9113427D69}"/>
            </a:ext>
          </a:extLst>
        </xdr:cNvPr>
        <xdr:cNvSpPr>
          <a:spLocks noChangeArrowheads="1"/>
        </xdr:cNvSpPr>
      </xdr:nvSpPr>
      <xdr:spPr bwMode="auto">
        <a:xfrm>
          <a:off x="3905250" y="3752850"/>
          <a:ext cx="3848100" cy="752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2. Reaction blank absorbance values. 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Insert reaction blank absorbance values. The program will calculate the average if two values are entered. If a single value is input, this will be used.</a:t>
          </a:r>
          <a:endParaRPr lang="en-GB"/>
        </a:p>
      </xdr:txBody>
    </xdr:sp>
    <xdr:clientData/>
  </xdr:twoCellAnchor>
  <xdr:twoCellAnchor editAs="oneCell">
    <xdr:from>
      <xdr:col>2</xdr:col>
      <xdr:colOff>71437</xdr:colOff>
      <xdr:row>22</xdr:row>
      <xdr:rowOff>38099</xdr:rowOff>
    </xdr:from>
    <xdr:to>
      <xdr:col>6</xdr:col>
      <xdr:colOff>68287</xdr:colOff>
      <xdr:row>28</xdr:row>
      <xdr:rowOff>0</xdr:rowOff>
    </xdr:to>
    <xdr:sp macro="" textlink="">
      <xdr:nvSpPr>
        <xdr:cNvPr id="6159" name="Rectangle 15">
          <a:extLst>
            <a:ext uri="{FF2B5EF4-FFF2-40B4-BE49-F238E27FC236}">
              <a16:creationId xmlns:a16="http://schemas.microsoft.com/office/drawing/2014/main" id="{922C4413-99D3-4261-A752-E747F30A8488}"/>
            </a:ext>
          </a:extLst>
        </xdr:cNvPr>
        <xdr:cNvSpPr>
          <a:spLocks noChangeArrowheads="1"/>
        </xdr:cNvSpPr>
      </xdr:nvSpPr>
      <xdr:spPr bwMode="auto">
        <a:xfrm>
          <a:off x="214312" y="6819899"/>
          <a:ext cx="2340000" cy="110490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3. Absorbance values for the samples. </a:t>
          </a:r>
          <a:endParaRPr lang="en-GB" sz="1100" b="0" i="0" u="none" strike="noStrike" baseline="0">
            <a:solidFill>
              <a:srgbClr val="000000"/>
            </a:solidFill>
            <a:latin typeface="Gill Sans MT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Insert sample absorbance values. The program will calculate the average if two values are entered. If a single value is input, this will be used.</a:t>
          </a:r>
          <a:endParaRPr lang="en-GB"/>
        </a:p>
      </xdr:txBody>
    </xdr:sp>
    <xdr:clientData/>
  </xdr:twoCellAnchor>
  <xdr:twoCellAnchor>
    <xdr:from>
      <xdr:col>13</xdr:col>
      <xdr:colOff>133350</xdr:colOff>
      <xdr:row>6</xdr:row>
      <xdr:rowOff>219075</xdr:rowOff>
    </xdr:from>
    <xdr:to>
      <xdr:col>14</xdr:col>
      <xdr:colOff>476250</xdr:colOff>
      <xdr:row>6</xdr:row>
      <xdr:rowOff>504825</xdr:rowOff>
    </xdr:to>
    <xdr:sp macro="" textlink="">
      <xdr:nvSpPr>
        <xdr:cNvPr id="6213" name="Text Box 6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1355FE-CFC2-404E-B0DE-56EFBF93F216}"/>
            </a:ext>
          </a:extLst>
        </xdr:cNvPr>
        <xdr:cNvSpPr txBox="1">
          <a:spLocks noChangeArrowheads="1"/>
        </xdr:cNvSpPr>
      </xdr:nvSpPr>
      <xdr:spPr bwMode="auto">
        <a:xfrm>
          <a:off x="6810375" y="1571625"/>
          <a:ext cx="100012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 editAs="oneCell">
    <xdr:from>
      <xdr:col>2</xdr:col>
      <xdr:colOff>71437</xdr:colOff>
      <xdr:row>31</xdr:row>
      <xdr:rowOff>533400</xdr:rowOff>
    </xdr:from>
    <xdr:to>
      <xdr:col>6</xdr:col>
      <xdr:colOff>68287</xdr:colOff>
      <xdr:row>31</xdr:row>
      <xdr:rowOff>1238250</xdr:rowOff>
    </xdr:to>
    <xdr:sp macro="" textlink="">
      <xdr:nvSpPr>
        <xdr:cNvPr id="6238" name="Rectangle 94">
          <a:extLst>
            <a:ext uri="{FF2B5EF4-FFF2-40B4-BE49-F238E27FC236}">
              <a16:creationId xmlns:a16="http://schemas.microsoft.com/office/drawing/2014/main" id="{62A43924-2E39-4474-8388-20C5C1290F97}"/>
            </a:ext>
          </a:extLst>
        </xdr:cNvPr>
        <xdr:cNvSpPr>
          <a:spLocks noChangeArrowheads="1"/>
        </xdr:cNvSpPr>
      </xdr:nvSpPr>
      <xdr:spPr bwMode="auto">
        <a:xfrm>
          <a:off x="214312" y="9029700"/>
          <a:ext cx="2340000" cy="704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5. Total volume in assay tube.  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the volume differs from 3.2 mL, enter the volume.</a:t>
          </a:r>
          <a:endParaRPr lang="en-GB"/>
        </a:p>
      </xdr:txBody>
    </xdr:sp>
    <xdr:clientData/>
  </xdr:twoCellAnchor>
  <xdr:twoCellAnchor editAs="oneCell">
    <xdr:from>
      <xdr:col>2</xdr:col>
      <xdr:colOff>71437</xdr:colOff>
      <xdr:row>29</xdr:row>
      <xdr:rowOff>38100</xdr:rowOff>
    </xdr:from>
    <xdr:to>
      <xdr:col>6</xdr:col>
      <xdr:colOff>68287</xdr:colOff>
      <xdr:row>31</xdr:row>
      <xdr:rowOff>304800</xdr:rowOff>
    </xdr:to>
    <xdr:sp macro="" textlink="">
      <xdr:nvSpPr>
        <xdr:cNvPr id="6237" name="Rectangle 93">
          <a:extLst>
            <a:ext uri="{FF2B5EF4-FFF2-40B4-BE49-F238E27FC236}">
              <a16:creationId xmlns:a16="http://schemas.microsoft.com/office/drawing/2014/main" id="{37FBF019-3915-4A24-B614-1E72D7C6322E}"/>
            </a:ext>
          </a:extLst>
        </xdr:cNvPr>
        <xdr:cNvSpPr>
          <a:spLocks noChangeArrowheads="1"/>
        </xdr:cNvSpPr>
      </xdr:nvSpPr>
      <xdr:spPr bwMode="auto">
        <a:xfrm>
          <a:off x="214312" y="8153400"/>
          <a:ext cx="2340000" cy="647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4. Sample volume.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  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a volume other than 0.1 mL is used, enter the volume.</a:t>
          </a:r>
          <a:endParaRPr lang="en-GB"/>
        </a:p>
      </xdr:txBody>
    </xdr:sp>
    <xdr:clientData/>
  </xdr:twoCellAnchor>
  <xdr:twoCellAnchor>
    <xdr:from>
      <xdr:col>6</xdr:col>
      <xdr:colOff>85725</xdr:colOff>
      <xdr:row>15</xdr:row>
      <xdr:rowOff>0</xdr:rowOff>
    </xdr:from>
    <xdr:to>
      <xdr:col>6</xdr:col>
      <xdr:colOff>171450</xdr:colOff>
      <xdr:row>15</xdr:row>
      <xdr:rowOff>0</xdr:rowOff>
    </xdr:to>
    <xdr:sp macro="" textlink="">
      <xdr:nvSpPr>
        <xdr:cNvPr id="7143" name="AutoShape 101">
          <a:extLst>
            <a:ext uri="{FF2B5EF4-FFF2-40B4-BE49-F238E27FC236}">
              <a16:creationId xmlns:a16="http://schemas.microsoft.com/office/drawing/2014/main" id="{2989308A-6F62-4614-B821-4E02D3B3A0DA}"/>
            </a:ext>
          </a:extLst>
        </xdr:cNvPr>
        <xdr:cNvSpPr>
          <a:spLocks noChangeArrowheads="1"/>
        </xdr:cNvSpPr>
      </xdr:nvSpPr>
      <xdr:spPr bwMode="auto">
        <a:xfrm>
          <a:off x="2571750" y="4562475"/>
          <a:ext cx="85725" cy="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176212</xdr:colOff>
      <xdr:row>28</xdr:row>
      <xdr:rowOff>123825</xdr:rowOff>
    </xdr:from>
    <xdr:to>
      <xdr:col>10</xdr:col>
      <xdr:colOff>506437</xdr:colOff>
      <xdr:row>31</xdr:row>
      <xdr:rowOff>228600</xdr:rowOff>
    </xdr:to>
    <xdr:sp macro="" textlink="">
      <xdr:nvSpPr>
        <xdr:cNvPr id="6249" name="Rectangle 105">
          <a:extLst>
            <a:ext uri="{FF2B5EF4-FFF2-40B4-BE49-F238E27FC236}">
              <a16:creationId xmlns:a16="http://schemas.microsoft.com/office/drawing/2014/main" id="{549734A9-23B3-4F06-8C7D-838C4AC7AA79}"/>
            </a:ext>
          </a:extLst>
        </xdr:cNvPr>
        <xdr:cNvSpPr>
          <a:spLocks noChangeArrowheads="1"/>
        </xdr:cNvSpPr>
      </xdr:nvSpPr>
      <xdr:spPr bwMode="auto">
        <a:xfrm>
          <a:off x="3414712" y="8048625"/>
          <a:ext cx="2340000" cy="676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6. Incubation time.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  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the incubation time is other than 10 min, enter the time.</a:t>
          </a:r>
          <a:endParaRPr lang="en-GB"/>
        </a:p>
      </xdr:txBody>
    </xdr:sp>
    <xdr:clientData/>
  </xdr:twoCellAnchor>
  <xdr:twoCellAnchor>
    <xdr:from>
      <xdr:col>6</xdr:col>
      <xdr:colOff>85725</xdr:colOff>
      <xdr:row>19</xdr:row>
      <xdr:rowOff>0</xdr:rowOff>
    </xdr:from>
    <xdr:to>
      <xdr:col>6</xdr:col>
      <xdr:colOff>171450</xdr:colOff>
      <xdr:row>19</xdr:row>
      <xdr:rowOff>0</xdr:rowOff>
    </xdr:to>
    <xdr:sp macro="" textlink="">
      <xdr:nvSpPr>
        <xdr:cNvPr id="7145" name="AutoShape 107">
          <a:extLst>
            <a:ext uri="{FF2B5EF4-FFF2-40B4-BE49-F238E27FC236}">
              <a16:creationId xmlns:a16="http://schemas.microsoft.com/office/drawing/2014/main" id="{0918A64D-8AD3-4EB6-BC83-CD249F74041A}"/>
            </a:ext>
          </a:extLst>
        </xdr:cNvPr>
        <xdr:cNvSpPr>
          <a:spLocks noChangeArrowheads="1"/>
        </xdr:cNvSpPr>
      </xdr:nvSpPr>
      <xdr:spPr bwMode="auto">
        <a:xfrm>
          <a:off x="2571750" y="6181725"/>
          <a:ext cx="85725" cy="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11</xdr:col>
      <xdr:colOff>309562</xdr:colOff>
      <xdr:row>30</xdr:row>
      <xdr:rowOff>95249</xdr:rowOff>
    </xdr:from>
    <xdr:to>
      <xdr:col>15</xdr:col>
      <xdr:colOff>563587</xdr:colOff>
      <xdr:row>31</xdr:row>
      <xdr:rowOff>904874</xdr:rowOff>
    </xdr:to>
    <xdr:sp macro="" textlink="">
      <xdr:nvSpPr>
        <xdr:cNvPr id="6252" name="Rectangle 108">
          <a:extLst>
            <a:ext uri="{FF2B5EF4-FFF2-40B4-BE49-F238E27FC236}">
              <a16:creationId xmlns:a16="http://schemas.microsoft.com/office/drawing/2014/main" id="{DF60BA8F-8745-405E-9865-F1433E62B210}"/>
            </a:ext>
          </a:extLst>
        </xdr:cNvPr>
        <xdr:cNvSpPr>
          <a:spLocks noChangeArrowheads="1"/>
        </xdr:cNvSpPr>
      </xdr:nvSpPr>
      <xdr:spPr bwMode="auto">
        <a:xfrm>
          <a:off x="6215062" y="8572499"/>
          <a:ext cx="2340000" cy="1000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7. Dilution. 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Liquid samples are diluted 50-fold in the standard assay procedure. If a dilution other than 50 is used enter the new value. </a:t>
          </a: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For solid samples enter 1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.</a:t>
          </a:r>
          <a:endParaRPr lang="en-GB"/>
        </a:p>
      </xdr:txBody>
    </xdr:sp>
    <xdr:clientData/>
  </xdr:twoCellAnchor>
  <xdr:twoCellAnchor editAs="oneCell">
    <xdr:from>
      <xdr:col>11</xdr:col>
      <xdr:colOff>314325</xdr:colOff>
      <xdr:row>22</xdr:row>
      <xdr:rowOff>38099</xdr:rowOff>
    </xdr:from>
    <xdr:to>
      <xdr:col>15</xdr:col>
      <xdr:colOff>568350</xdr:colOff>
      <xdr:row>29</xdr:row>
      <xdr:rowOff>123825</xdr:rowOff>
    </xdr:to>
    <xdr:sp macro="" textlink="">
      <xdr:nvSpPr>
        <xdr:cNvPr id="6253" name="Rectangle 109">
          <a:extLst>
            <a:ext uri="{FF2B5EF4-FFF2-40B4-BE49-F238E27FC236}">
              <a16:creationId xmlns:a16="http://schemas.microsoft.com/office/drawing/2014/main" id="{6F6118C1-1CA4-484E-95B6-6A8567B18D74}"/>
            </a:ext>
          </a:extLst>
        </xdr:cNvPr>
        <xdr:cNvSpPr>
          <a:spLocks noChangeArrowheads="1"/>
        </xdr:cNvSpPr>
      </xdr:nvSpPr>
      <xdr:spPr bwMode="auto">
        <a:xfrm>
          <a:off x="6219825" y="6991349"/>
          <a:ext cx="2340000" cy="141922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8. Sample weight &amp; extract volume. </a:t>
          </a:r>
        </a:p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For solid samples only: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 enter the weight of sample (grams) and total extract volume (mL). If the extract  weight or volume is other than 1.0 g or 50 mL, respectively, enter the new values.</a:t>
          </a: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4</xdr:col>
      <xdr:colOff>533400</xdr:colOff>
      <xdr:row>12</xdr:row>
      <xdr:rowOff>238125</xdr:rowOff>
    </xdr:from>
    <xdr:to>
      <xdr:col>4</xdr:col>
      <xdr:colOff>542925</xdr:colOff>
      <xdr:row>13</xdr:row>
      <xdr:rowOff>123825</xdr:rowOff>
    </xdr:to>
    <xdr:cxnSp macro="">
      <xdr:nvCxnSpPr>
        <xdr:cNvPr id="7148" name="Straight Arrow Connector 2">
          <a:extLst>
            <a:ext uri="{FF2B5EF4-FFF2-40B4-BE49-F238E27FC236}">
              <a16:creationId xmlns:a16="http://schemas.microsoft.com/office/drawing/2014/main" id="{B6EE447E-ED47-4DCC-BFE9-EBCD3CE63EEB}"/>
            </a:ext>
          </a:extLst>
        </xdr:cNvPr>
        <xdr:cNvCxnSpPr>
          <a:cxnSpLocks noChangeShapeType="1"/>
          <a:stCxn id="6152" idx="2"/>
        </xdr:cNvCxnSpPr>
      </xdr:nvCxnSpPr>
      <xdr:spPr bwMode="auto">
        <a:xfrm flipH="1">
          <a:off x="1743075" y="4067175"/>
          <a:ext cx="9525" cy="20002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12</xdr:row>
      <xdr:rowOff>304800</xdr:rowOff>
    </xdr:from>
    <xdr:to>
      <xdr:col>8</xdr:col>
      <xdr:colOff>9525</xdr:colOff>
      <xdr:row>16</xdr:row>
      <xdr:rowOff>66675</xdr:rowOff>
    </xdr:to>
    <xdr:cxnSp macro="">
      <xdr:nvCxnSpPr>
        <xdr:cNvPr id="7149" name="Straight Arrow Connector 38">
          <a:extLst>
            <a:ext uri="{FF2B5EF4-FFF2-40B4-BE49-F238E27FC236}">
              <a16:creationId xmlns:a16="http://schemas.microsoft.com/office/drawing/2014/main" id="{747EC601-45BB-4073-82C7-BDAE57D9A8E2}"/>
            </a:ext>
          </a:extLst>
        </xdr:cNvPr>
        <xdr:cNvCxnSpPr>
          <a:cxnSpLocks noChangeShapeType="1"/>
          <a:stCxn id="6155" idx="1"/>
        </xdr:cNvCxnSpPr>
      </xdr:nvCxnSpPr>
      <xdr:spPr bwMode="auto">
        <a:xfrm flipH="1">
          <a:off x="1876425" y="4133850"/>
          <a:ext cx="2028825" cy="70485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171450</xdr:colOff>
      <xdr:row>20</xdr:row>
      <xdr:rowOff>66675</xdr:rowOff>
    </xdr:from>
    <xdr:to>
      <xdr:col>5</xdr:col>
      <xdr:colOff>57150</xdr:colOff>
      <xdr:row>22</xdr:row>
      <xdr:rowOff>38100</xdr:rowOff>
    </xdr:to>
    <xdr:cxnSp macro="">
      <xdr:nvCxnSpPr>
        <xdr:cNvPr id="7150" name="Straight Arrow Connector 41">
          <a:extLst>
            <a:ext uri="{FF2B5EF4-FFF2-40B4-BE49-F238E27FC236}">
              <a16:creationId xmlns:a16="http://schemas.microsoft.com/office/drawing/2014/main" id="{A007FC38-D469-4A21-8252-56549A5C6A4D}"/>
            </a:ext>
          </a:extLst>
        </xdr:cNvPr>
        <xdr:cNvCxnSpPr>
          <a:cxnSpLocks noChangeShapeType="1"/>
          <a:stCxn id="6159" idx="0"/>
        </xdr:cNvCxnSpPr>
      </xdr:nvCxnSpPr>
      <xdr:spPr bwMode="auto">
        <a:xfrm flipV="1">
          <a:off x="1381125" y="6629400"/>
          <a:ext cx="542925" cy="36195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66675</xdr:colOff>
      <xdr:row>20</xdr:row>
      <xdr:rowOff>76200</xdr:rowOff>
    </xdr:from>
    <xdr:to>
      <xdr:col>7</xdr:col>
      <xdr:colOff>342900</xdr:colOff>
      <xdr:row>30</xdr:row>
      <xdr:rowOff>171450</xdr:rowOff>
    </xdr:to>
    <xdr:cxnSp macro="">
      <xdr:nvCxnSpPr>
        <xdr:cNvPr id="7151" name="Straight Arrow Connector 44">
          <a:extLst>
            <a:ext uri="{FF2B5EF4-FFF2-40B4-BE49-F238E27FC236}">
              <a16:creationId xmlns:a16="http://schemas.microsoft.com/office/drawing/2014/main" id="{F95123F0-A1CD-4AF7-8359-B58046B88E71}"/>
            </a:ext>
          </a:extLst>
        </xdr:cNvPr>
        <xdr:cNvCxnSpPr>
          <a:cxnSpLocks noChangeShapeType="1"/>
          <a:stCxn id="6237" idx="3"/>
        </xdr:cNvCxnSpPr>
      </xdr:nvCxnSpPr>
      <xdr:spPr bwMode="auto">
        <a:xfrm flipV="1">
          <a:off x="2552700" y="6638925"/>
          <a:ext cx="1028700" cy="200977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66675</xdr:colOff>
      <xdr:row>20</xdr:row>
      <xdr:rowOff>104775</xdr:rowOff>
    </xdr:from>
    <xdr:to>
      <xdr:col>8</xdr:col>
      <xdr:colOff>400050</xdr:colOff>
      <xdr:row>31</xdr:row>
      <xdr:rowOff>885825</xdr:rowOff>
    </xdr:to>
    <xdr:cxnSp macro="">
      <xdr:nvCxnSpPr>
        <xdr:cNvPr id="7152" name="Straight Arrow Connector 56">
          <a:extLst>
            <a:ext uri="{FF2B5EF4-FFF2-40B4-BE49-F238E27FC236}">
              <a16:creationId xmlns:a16="http://schemas.microsoft.com/office/drawing/2014/main" id="{F020D877-043E-4CC5-8A75-356198E0ACAC}"/>
            </a:ext>
          </a:extLst>
        </xdr:cNvPr>
        <xdr:cNvCxnSpPr>
          <a:cxnSpLocks noChangeShapeType="1"/>
          <a:stCxn id="6238" idx="3"/>
        </xdr:cNvCxnSpPr>
      </xdr:nvCxnSpPr>
      <xdr:spPr bwMode="auto">
        <a:xfrm flipV="1">
          <a:off x="2552700" y="6667500"/>
          <a:ext cx="1743075" cy="288607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28575</xdr:colOff>
      <xdr:row>20</xdr:row>
      <xdr:rowOff>95250</xdr:rowOff>
    </xdr:from>
    <xdr:to>
      <xdr:col>9</xdr:col>
      <xdr:colOff>438150</xdr:colOff>
      <xdr:row>28</xdr:row>
      <xdr:rowOff>123825</xdr:rowOff>
    </xdr:to>
    <xdr:cxnSp macro="">
      <xdr:nvCxnSpPr>
        <xdr:cNvPr id="7153" name="Straight Arrow Connector 61">
          <a:extLst>
            <a:ext uri="{FF2B5EF4-FFF2-40B4-BE49-F238E27FC236}">
              <a16:creationId xmlns:a16="http://schemas.microsoft.com/office/drawing/2014/main" id="{8CFF1056-D59E-4333-814D-728BFA1B684D}"/>
            </a:ext>
          </a:extLst>
        </xdr:cNvPr>
        <xdr:cNvCxnSpPr>
          <a:cxnSpLocks noChangeShapeType="1"/>
          <a:stCxn id="6249" idx="0"/>
        </xdr:cNvCxnSpPr>
      </xdr:nvCxnSpPr>
      <xdr:spPr bwMode="auto">
        <a:xfrm flipV="1">
          <a:off x="4581525" y="6657975"/>
          <a:ext cx="409575" cy="156210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10</xdr:col>
      <xdr:colOff>390525</xdr:colOff>
      <xdr:row>20</xdr:row>
      <xdr:rowOff>85725</xdr:rowOff>
    </xdr:from>
    <xdr:to>
      <xdr:col>11</xdr:col>
      <xdr:colOff>304800</xdr:colOff>
      <xdr:row>31</xdr:row>
      <xdr:rowOff>400050</xdr:rowOff>
    </xdr:to>
    <xdr:cxnSp macro="">
      <xdr:nvCxnSpPr>
        <xdr:cNvPr id="7154" name="Straight Arrow Connector 64">
          <a:extLst>
            <a:ext uri="{FF2B5EF4-FFF2-40B4-BE49-F238E27FC236}">
              <a16:creationId xmlns:a16="http://schemas.microsoft.com/office/drawing/2014/main" id="{58A81743-CFCC-4211-8E2B-55DCA49DAB04}"/>
            </a:ext>
          </a:extLst>
        </xdr:cNvPr>
        <xdr:cNvCxnSpPr>
          <a:cxnSpLocks noChangeShapeType="1"/>
          <a:stCxn id="6252" idx="1"/>
        </xdr:cNvCxnSpPr>
      </xdr:nvCxnSpPr>
      <xdr:spPr bwMode="auto">
        <a:xfrm flipH="1" flipV="1">
          <a:off x="5638800" y="6648450"/>
          <a:ext cx="571500" cy="241935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323850</xdr:colOff>
      <xdr:row>20</xdr:row>
      <xdr:rowOff>123825</xdr:rowOff>
    </xdr:from>
    <xdr:to>
      <xdr:col>14</xdr:col>
      <xdr:colOff>57150</xdr:colOff>
      <xdr:row>22</xdr:row>
      <xdr:rowOff>38100</xdr:rowOff>
    </xdr:to>
    <xdr:cxnSp macro="">
      <xdr:nvCxnSpPr>
        <xdr:cNvPr id="7155" name="Straight Arrow Connector 67">
          <a:extLst>
            <a:ext uri="{FF2B5EF4-FFF2-40B4-BE49-F238E27FC236}">
              <a16:creationId xmlns:a16="http://schemas.microsoft.com/office/drawing/2014/main" id="{0F695CF6-A1BD-48EC-A14A-3B8E17C667ED}"/>
            </a:ext>
          </a:extLst>
        </xdr:cNvPr>
        <xdr:cNvCxnSpPr>
          <a:cxnSpLocks noChangeShapeType="1"/>
          <a:stCxn id="6253" idx="0"/>
        </xdr:cNvCxnSpPr>
      </xdr:nvCxnSpPr>
      <xdr:spPr bwMode="auto">
        <a:xfrm flipH="1" flipV="1">
          <a:off x="7000875" y="6686550"/>
          <a:ext cx="390525" cy="30480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14</xdr:col>
      <xdr:colOff>57150</xdr:colOff>
      <xdr:row>20</xdr:row>
      <xdr:rowOff>85725</xdr:rowOff>
    </xdr:from>
    <xdr:to>
      <xdr:col>14</xdr:col>
      <xdr:colOff>371475</xdr:colOff>
      <xdr:row>22</xdr:row>
      <xdr:rowOff>38100</xdr:rowOff>
    </xdr:to>
    <xdr:cxnSp macro="">
      <xdr:nvCxnSpPr>
        <xdr:cNvPr id="7156" name="Straight Arrow Connector 91">
          <a:extLst>
            <a:ext uri="{FF2B5EF4-FFF2-40B4-BE49-F238E27FC236}">
              <a16:creationId xmlns:a16="http://schemas.microsoft.com/office/drawing/2014/main" id="{F94F8AEF-D210-42A7-93BC-D375E020F15E}"/>
            </a:ext>
          </a:extLst>
        </xdr:cNvPr>
        <xdr:cNvCxnSpPr>
          <a:cxnSpLocks noChangeShapeType="1"/>
          <a:stCxn id="6253" idx="0"/>
        </xdr:cNvCxnSpPr>
      </xdr:nvCxnSpPr>
      <xdr:spPr bwMode="auto">
        <a:xfrm flipV="1">
          <a:off x="7391400" y="6648450"/>
          <a:ext cx="314325" cy="34290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1</xdr:col>
      <xdr:colOff>0</xdr:colOff>
      <xdr:row>1</xdr:row>
      <xdr:rowOff>1</xdr:rowOff>
    </xdr:from>
    <xdr:to>
      <xdr:col>17</xdr:col>
      <xdr:colOff>0</xdr:colOff>
      <xdr:row>5</xdr:row>
      <xdr:rowOff>113061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7B0A6CD-4559-44D5-B726-28607AE44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5251"/>
          <a:ext cx="8677275" cy="14084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</xdr:colOff>
      <xdr:row>11</xdr:row>
      <xdr:rowOff>0</xdr:rowOff>
    </xdr:from>
    <xdr:to>
      <xdr:col>7</xdr:col>
      <xdr:colOff>171450</xdr:colOff>
      <xdr:row>11</xdr:row>
      <xdr:rowOff>0</xdr:rowOff>
    </xdr:to>
    <xdr:sp macro="" textlink="">
      <xdr:nvSpPr>
        <xdr:cNvPr id="2362" name="AutoShape 11">
          <a:extLst>
            <a:ext uri="{FF2B5EF4-FFF2-40B4-BE49-F238E27FC236}">
              <a16:creationId xmlns:a16="http://schemas.microsoft.com/office/drawing/2014/main" id="{B84B1A39-3E47-4EC2-88B6-9FAAE5A06311}"/>
            </a:ext>
          </a:extLst>
        </xdr:cNvPr>
        <xdr:cNvSpPr>
          <a:spLocks noChangeArrowheads="1"/>
        </xdr:cNvSpPr>
      </xdr:nvSpPr>
      <xdr:spPr bwMode="auto">
        <a:xfrm>
          <a:off x="2743200" y="4143375"/>
          <a:ext cx="85725" cy="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142875</xdr:colOff>
      <xdr:row>2</xdr:row>
      <xdr:rowOff>66675</xdr:rowOff>
    </xdr:from>
    <xdr:to>
      <xdr:col>18</xdr:col>
      <xdr:colOff>200025</xdr:colOff>
      <xdr:row>3</xdr:row>
      <xdr:rowOff>85725</xdr:rowOff>
    </xdr:to>
    <xdr:sp macro="" textlink="">
      <xdr:nvSpPr>
        <xdr:cNvPr id="2075" name="Text Box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64B205-305E-4FA2-B2D4-0832A95BD5EB}"/>
            </a:ext>
          </a:extLst>
        </xdr:cNvPr>
        <xdr:cNvSpPr txBox="1">
          <a:spLocks noChangeArrowheads="1"/>
        </xdr:cNvSpPr>
      </xdr:nvSpPr>
      <xdr:spPr bwMode="auto">
        <a:xfrm>
          <a:off x="7886700" y="1714500"/>
          <a:ext cx="7143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GB"/>
        </a:p>
      </xdr:txBody>
    </xdr:sp>
    <xdr:clientData/>
  </xdr:twoCellAnchor>
  <xdr:twoCellAnchor>
    <xdr:from>
      <xdr:col>16</xdr:col>
      <xdr:colOff>142875</xdr:colOff>
      <xdr:row>3</xdr:row>
      <xdr:rowOff>85725</xdr:rowOff>
    </xdr:from>
    <xdr:to>
      <xdr:col>18</xdr:col>
      <xdr:colOff>447675</xdr:colOff>
      <xdr:row>4</xdr:row>
      <xdr:rowOff>95250</xdr:rowOff>
    </xdr:to>
    <xdr:sp macro="" textlink="">
      <xdr:nvSpPr>
        <xdr:cNvPr id="2076" name="Text Box 2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99E343-7E9B-4F02-B358-0949F4D29661}"/>
            </a:ext>
          </a:extLst>
        </xdr:cNvPr>
        <xdr:cNvSpPr txBox="1">
          <a:spLocks noChangeArrowheads="1"/>
        </xdr:cNvSpPr>
      </xdr:nvSpPr>
      <xdr:spPr bwMode="auto">
        <a:xfrm>
          <a:off x="7886700" y="1924050"/>
          <a:ext cx="96202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/>
  </xdr:twoCellAnchor>
  <xdr:twoCellAnchor>
    <xdr:from>
      <xdr:col>23</xdr:col>
      <xdr:colOff>0</xdr:colOff>
      <xdr:row>8</xdr:row>
      <xdr:rowOff>85725</xdr:rowOff>
    </xdr:from>
    <xdr:to>
      <xdr:col>23</xdr:col>
      <xdr:colOff>0</xdr:colOff>
      <xdr:row>8</xdr:row>
      <xdr:rowOff>85725</xdr:rowOff>
    </xdr:to>
    <xdr:sp macro="" textlink="">
      <xdr:nvSpPr>
        <xdr:cNvPr id="2365" name="Line 29">
          <a:extLst>
            <a:ext uri="{FF2B5EF4-FFF2-40B4-BE49-F238E27FC236}">
              <a16:creationId xmlns:a16="http://schemas.microsoft.com/office/drawing/2014/main" id="{0CB15D4D-0B49-48A1-8156-C2B630C41510}"/>
            </a:ext>
          </a:extLst>
        </xdr:cNvPr>
        <xdr:cNvSpPr>
          <a:spLocks noChangeShapeType="1"/>
        </xdr:cNvSpPr>
      </xdr:nvSpPr>
      <xdr:spPr bwMode="auto">
        <a:xfrm>
          <a:off x="25346025" y="28003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23</xdr:col>
      <xdr:colOff>0</xdr:colOff>
      <xdr:row>8</xdr:row>
      <xdr:rowOff>85725</xdr:rowOff>
    </xdr:from>
    <xdr:to>
      <xdr:col>23</xdr:col>
      <xdr:colOff>0</xdr:colOff>
      <xdr:row>8</xdr:row>
      <xdr:rowOff>85725</xdr:rowOff>
    </xdr:to>
    <xdr:sp macro="" textlink="">
      <xdr:nvSpPr>
        <xdr:cNvPr id="2366" name="Line 30">
          <a:extLst>
            <a:ext uri="{FF2B5EF4-FFF2-40B4-BE49-F238E27FC236}">
              <a16:creationId xmlns:a16="http://schemas.microsoft.com/office/drawing/2014/main" id="{C62192F2-FB09-4319-A6A1-2A5F32A745F1}"/>
            </a:ext>
          </a:extLst>
        </xdr:cNvPr>
        <xdr:cNvSpPr>
          <a:spLocks noChangeShapeType="1"/>
        </xdr:cNvSpPr>
      </xdr:nvSpPr>
      <xdr:spPr bwMode="auto">
        <a:xfrm flipH="1">
          <a:off x="25346025" y="28003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23</xdr:col>
      <xdr:colOff>0</xdr:colOff>
      <xdr:row>8</xdr:row>
      <xdr:rowOff>114300</xdr:rowOff>
    </xdr:from>
    <xdr:to>
      <xdr:col>23</xdr:col>
      <xdr:colOff>0</xdr:colOff>
      <xdr:row>8</xdr:row>
      <xdr:rowOff>114300</xdr:rowOff>
    </xdr:to>
    <xdr:sp macro="" textlink="">
      <xdr:nvSpPr>
        <xdr:cNvPr id="2367" name="Line 31">
          <a:extLst>
            <a:ext uri="{FF2B5EF4-FFF2-40B4-BE49-F238E27FC236}">
              <a16:creationId xmlns:a16="http://schemas.microsoft.com/office/drawing/2014/main" id="{AD6AB1FB-D5C3-4E05-A290-344A26CD65FA}"/>
            </a:ext>
          </a:extLst>
        </xdr:cNvPr>
        <xdr:cNvSpPr>
          <a:spLocks noChangeShapeType="1"/>
        </xdr:cNvSpPr>
      </xdr:nvSpPr>
      <xdr:spPr bwMode="auto">
        <a:xfrm flipH="1">
          <a:off x="25346025" y="28289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</xdr:col>
      <xdr:colOff>19050</xdr:colOff>
      <xdr:row>52</xdr:row>
      <xdr:rowOff>171450</xdr:rowOff>
    </xdr:from>
    <xdr:to>
      <xdr:col>4</xdr:col>
      <xdr:colOff>114300</xdr:colOff>
      <xdr:row>53</xdr:row>
      <xdr:rowOff>161925</xdr:rowOff>
    </xdr:to>
    <xdr:sp macro="" textlink="">
      <xdr:nvSpPr>
        <xdr:cNvPr id="2081" name="Text Box 3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CA27660-CAA4-43A6-B3C4-6F93409CD50D}"/>
            </a:ext>
          </a:extLst>
        </xdr:cNvPr>
        <xdr:cNvSpPr txBox="1">
          <a:spLocks noChangeArrowheads="1"/>
        </xdr:cNvSpPr>
      </xdr:nvSpPr>
      <xdr:spPr bwMode="auto">
        <a:xfrm>
          <a:off x="152400" y="12125325"/>
          <a:ext cx="130492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20</xdr:col>
      <xdr:colOff>0</xdr:colOff>
      <xdr:row>1</xdr:row>
      <xdr:rowOff>1525960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265BDB7-BFC3-4407-97D6-14C352A90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95250"/>
          <a:ext cx="9401175" cy="1525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upportcs.megazyme.com/support/home" TargetMode="Externa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2"/>
  <sheetViews>
    <sheetView tabSelected="1" zoomScaleNormal="100" zoomScaleSheetLayoutView="75" workbookViewId="0">
      <selection activeCell="U8" sqref="U8"/>
    </sheetView>
  </sheetViews>
  <sheetFormatPr defaultColWidth="12.28515625" defaultRowHeight="15" x14ac:dyDescent="0.3"/>
  <cols>
    <col min="1" max="1" width="1.7109375" style="11" customWidth="1"/>
    <col min="2" max="2" width="0.42578125" style="11" customWidth="1"/>
    <col min="3" max="3" width="1.140625" style="19" customWidth="1"/>
    <col min="4" max="4" width="14.85546875" style="11" customWidth="1"/>
    <col min="5" max="5" width="9.85546875" style="11" customWidth="1"/>
    <col min="6" max="6" width="9.28515625" style="11" customWidth="1"/>
    <col min="7" max="7" width="11.28515625" style="11" customWidth="1"/>
    <col min="8" max="9" width="9.85546875" style="11" customWidth="1"/>
    <col min="10" max="10" width="10.42578125" style="11" customWidth="1"/>
    <col min="11" max="12" width="9.85546875" style="11" customWidth="1"/>
    <col min="13" max="13" width="1.7109375" style="11" customWidth="1"/>
    <col min="14" max="15" width="9.85546875" style="11" customWidth="1"/>
    <col min="16" max="16" width="11.28515625" style="11" customWidth="1"/>
    <col min="17" max="17" width="0.7109375" style="11" customWidth="1"/>
    <col min="18" max="18" width="86" style="10" customWidth="1"/>
    <col min="19" max="16384" width="12.28515625" style="11"/>
  </cols>
  <sheetData>
    <row r="1" spans="1:21" ht="7.7" customHeight="1" x14ac:dyDescent="0.3">
      <c r="A1" s="10"/>
      <c r="B1" s="10"/>
      <c r="C1" s="1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21" ht="13.7" customHeight="1" x14ac:dyDescent="0.3">
      <c r="A2" s="10"/>
      <c r="B2" s="12"/>
      <c r="C2" s="17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21" ht="27" customHeight="1" x14ac:dyDescent="0.3">
      <c r="A3" s="10"/>
      <c r="B3" s="12"/>
      <c r="C3" s="17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41"/>
      <c r="Q3" s="12"/>
    </row>
    <row r="4" spans="1:21" ht="27" customHeight="1" x14ac:dyDescent="0.3">
      <c r="A4" s="10"/>
      <c r="B4" s="12"/>
      <c r="C4" s="17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41"/>
      <c r="Q4" s="12"/>
    </row>
    <row r="5" spans="1:21" ht="34.5" customHeight="1" x14ac:dyDescent="0.3">
      <c r="A5" s="10"/>
      <c r="B5" s="12"/>
      <c r="C5" s="18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41"/>
      <c r="Q5" s="12"/>
    </row>
    <row r="6" spans="1:21" ht="13.7" customHeight="1" x14ac:dyDescent="0.3">
      <c r="A6" s="10"/>
      <c r="B6" s="12"/>
      <c r="C6" s="18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41"/>
      <c r="Q6" s="12"/>
    </row>
    <row r="7" spans="1:21" s="22" customFormat="1" ht="42.95" customHeight="1" x14ac:dyDescent="0.4">
      <c r="A7" s="10"/>
      <c r="B7" s="12"/>
      <c r="C7" s="42" t="s">
        <v>11</v>
      </c>
      <c r="D7" s="21"/>
      <c r="E7" s="21"/>
      <c r="F7" s="21"/>
      <c r="G7" s="21"/>
      <c r="H7" s="95"/>
      <c r="I7" s="21"/>
      <c r="J7" s="21"/>
      <c r="K7" s="21"/>
      <c r="L7" s="21"/>
      <c r="M7" s="21"/>
      <c r="N7" s="21"/>
      <c r="O7" s="21"/>
      <c r="P7" s="41"/>
      <c r="Q7" s="12"/>
      <c r="R7" s="10"/>
    </row>
    <row r="8" spans="1:21" s="22" customFormat="1" ht="61.7" customHeight="1" x14ac:dyDescent="0.3">
      <c r="A8" s="10"/>
      <c r="B8" s="12"/>
      <c r="C8" s="119" t="s">
        <v>32</v>
      </c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"/>
      <c r="R8" s="10"/>
    </row>
    <row r="9" spans="1:21" s="22" customFormat="1" ht="39.950000000000003" customHeight="1" x14ac:dyDescent="0.4">
      <c r="A9" s="10"/>
      <c r="B9" s="12"/>
      <c r="C9" s="42" t="s">
        <v>12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12"/>
      <c r="Q9" s="12"/>
      <c r="R9" s="10"/>
    </row>
    <row r="10" spans="1:21" s="22" customFormat="1" ht="18.75" x14ac:dyDescent="0.35">
      <c r="A10" s="10"/>
      <c r="B10" s="12"/>
      <c r="C10" s="39" t="s">
        <v>14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12"/>
      <c r="Q10" s="12"/>
      <c r="R10" s="10"/>
    </row>
    <row r="11" spans="1:21" s="22" customFormat="1" ht="17.25" x14ac:dyDescent="0.35">
      <c r="A11" s="10"/>
      <c r="B11" s="12"/>
      <c r="C11" s="39" t="s">
        <v>15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12"/>
      <c r="Q11" s="12"/>
      <c r="R11" s="10"/>
      <c r="S11" s="20"/>
      <c r="T11" s="20"/>
      <c r="U11" s="20"/>
    </row>
    <row r="12" spans="1:21" s="22" customFormat="1" x14ac:dyDescent="0.3">
      <c r="A12" s="10"/>
      <c r="B12" s="12"/>
      <c r="C12" s="17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12"/>
      <c r="Q12" s="12"/>
      <c r="R12" s="10"/>
      <c r="S12" s="20"/>
      <c r="T12" s="20"/>
      <c r="U12" s="20"/>
    </row>
    <row r="13" spans="1:21" s="22" customFormat="1" ht="24.95" customHeight="1" x14ac:dyDescent="0.3">
      <c r="A13" s="10"/>
      <c r="B13" s="12"/>
      <c r="C13" s="17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12"/>
      <c r="Q13" s="12"/>
      <c r="R13" s="10"/>
      <c r="S13" s="20"/>
      <c r="T13" s="20"/>
      <c r="U13" s="20"/>
    </row>
    <row r="14" spans="1:21" s="20" customFormat="1" ht="16.7" customHeight="1" x14ac:dyDescent="0.35">
      <c r="A14" s="10"/>
      <c r="B14" s="12"/>
      <c r="C14" s="17"/>
      <c r="D14" s="70" t="s">
        <v>10</v>
      </c>
      <c r="E14" s="71"/>
      <c r="F14" s="72"/>
      <c r="G14" s="73"/>
      <c r="H14" s="74"/>
      <c r="I14" s="75"/>
      <c r="J14" s="74"/>
      <c r="K14" s="74"/>
      <c r="L14" s="76"/>
      <c r="M14" s="76"/>
      <c r="N14" s="74"/>
      <c r="O14" s="74"/>
      <c r="P14" s="74"/>
      <c r="Q14" s="12"/>
      <c r="R14" s="10"/>
    </row>
    <row r="15" spans="1:21" s="22" customFormat="1" ht="16.7" customHeight="1" x14ac:dyDescent="0.35">
      <c r="A15" s="10"/>
      <c r="B15" s="12"/>
      <c r="C15" s="17"/>
      <c r="D15" s="77"/>
      <c r="E15" s="78" t="s">
        <v>26</v>
      </c>
      <c r="F15" s="75"/>
      <c r="G15" s="75"/>
      <c r="H15" s="74"/>
      <c r="I15" s="74"/>
      <c r="J15" s="74"/>
      <c r="K15" s="74"/>
      <c r="L15" s="74"/>
      <c r="M15" s="74"/>
      <c r="N15" s="79"/>
      <c r="O15" s="74"/>
      <c r="P15" s="74"/>
      <c r="Q15" s="43"/>
      <c r="R15" s="10"/>
      <c r="S15" s="20"/>
      <c r="T15" s="20"/>
      <c r="U15" s="20"/>
    </row>
    <row r="16" spans="1:21" s="22" customFormat="1" ht="16.7" customHeight="1" x14ac:dyDescent="0.35">
      <c r="A16" s="10"/>
      <c r="B16" s="12"/>
      <c r="C16" s="17"/>
      <c r="D16" s="77"/>
      <c r="E16" s="80" t="s">
        <v>24</v>
      </c>
      <c r="F16" s="81" t="s">
        <v>25</v>
      </c>
      <c r="G16" s="82" t="s">
        <v>20</v>
      </c>
      <c r="H16" s="74"/>
      <c r="I16" s="74"/>
      <c r="J16" s="74"/>
      <c r="K16" s="74"/>
      <c r="L16" s="74"/>
      <c r="M16" s="74"/>
      <c r="N16" s="79"/>
      <c r="O16" s="74"/>
      <c r="P16" s="74"/>
      <c r="Q16" s="43"/>
      <c r="R16" s="10"/>
      <c r="S16" s="20"/>
      <c r="T16" s="20"/>
      <c r="U16" s="20"/>
    </row>
    <row r="17" spans="1:21" s="22" customFormat="1" ht="16.7" customHeight="1" x14ac:dyDescent="0.35">
      <c r="A17" s="10"/>
      <c r="B17" s="12"/>
      <c r="C17" s="17"/>
      <c r="D17" s="77"/>
      <c r="E17" s="88"/>
      <c r="F17" s="88"/>
      <c r="G17" s="83" t="s">
        <v>27</v>
      </c>
      <c r="H17" s="74"/>
      <c r="I17" s="74"/>
      <c r="J17" s="74"/>
      <c r="K17" s="74"/>
      <c r="L17" s="74"/>
      <c r="M17" s="74"/>
      <c r="N17" s="79"/>
      <c r="O17" s="74"/>
      <c r="P17" s="74"/>
      <c r="Q17" s="43"/>
      <c r="R17" s="10"/>
      <c r="S17" s="20"/>
      <c r="T17" s="20"/>
      <c r="U17" s="20"/>
    </row>
    <row r="18" spans="1:21" s="22" customFormat="1" ht="15.75" x14ac:dyDescent="0.35">
      <c r="A18" s="10"/>
      <c r="B18" s="12"/>
      <c r="C18" s="17"/>
      <c r="D18" s="74"/>
      <c r="E18" s="84"/>
      <c r="F18" s="74"/>
      <c r="G18" s="74"/>
      <c r="H18" s="74"/>
      <c r="I18" s="74"/>
      <c r="J18" s="74"/>
      <c r="K18" s="74"/>
      <c r="L18" s="111" t="s">
        <v>23</v>
      </c>
      <c r="M18" s="109"/>
      <c r="N18" s="43" t="s">
        <v>36</v>
      </c>
      <c r="O18" s="74"/>
      <c r="P18" s="74"/>
      <c r="Q18" s="43"/>
      <c r="R18" s="10"/>
    </row>
    <row r="19" spans="1:21" s="22" customFormat="1" ht="78.75" x14ac:dyDescent="0.3">
      <c r="A19" s="10"/>
      <c r="B19" s="12"/>
      <c r="C19" s="17"/>
      <c r="D19" s="89" t="s">
        <v>0</v>
      </c>
      <c r="E19" s="121" t="s">
        <v>30</v>
      </c>
      <c r="F19" s="122"/>
      <c r="G19" s="82" t="s">
        <v>31</v>
      </c>
      <c r="H19" s="85" t="s">
        <v>18</v>
      </c>
      <c r="I19" s="85" t="s">
        <v>21</v>
      </c>
      <c r="J19" s="85" t="s">
        <v>22</v>
      </c>
      <c r="K19" s="85" t="s">
        <v>17</v>
      </c>
      <c r="L19" s="90" t="s">
        <v>33</v>
      </c>
      <c r="M19" s="90"/>
      <c r="N19" s="85" t="s">
        <v>19</v>
      </c>
      <c r="O19" s="85" t="s">
        <v>16</v>
      </c>
      <c r="P19" s="91" t="s">
        <v>34</v>
      </c>
      <c r="Q19" s="43"/>
      <c r="R19" s="10"/>
    </row>
    <row r="20" spans="1:21" s="22" customFormat="1" ht="30" x14ac:dyDescent="0.3">
      <c r="A20" s="10"/>
      <c r="B20" s="12"/>
      <c r="C20" s="17"/>
      <c r="D20" s="89"/>
      <c r="E20" s="66" t="s">
        <v>24</v>
      </c>
      <c r="F20" s="60" t="s">
        <v>25</v>
      </c>
      <c r="G20" s="91"/>
      <c r="H20" s="85"/>
      <c r="I20" s="85"/>
      <c r="J20" s="85"/>
      <c r="K20" s="85"/>
      <c r="L20" s="85"/>
      <c r="M20" s="110"/>
      <c r="N20" s="85"/>
      <c r="O20" s="85"/>
      <c r="P20" s="85"/>
      <c r="Q20" s="12"/>
      <c r="R20" s="10"/>
    </row>
    <row r="21" spans="1:21" s="22" customFormat="1" ht="15.75" x14ac:dyDescent="0.35">
      <c r="A21" s="10"/>
      <c r="B21" s="12"/>
      <c r="C21" s="17"/>
      <c r="D21" s="92"/>
      <c r="E21" s="88"/>
      <c r="F21" s="88"/>
      <c r="G21" s="83" t="s">
        <v>27</v>
      </c>
      <c r="H21" s="92">
        <v>0.1</v>
      </c>
      <c r="I21" s="93">
        <v>3.2</v>
      </c>
      <c r="J21" s="93">
        <v>10</v>
      </c>
      <c r="K21" s="93">
        <v>50</v>
      </c>
      <c r="L21" s="86" t="s">
        <v>27</v>
      </c>
      <c r="M21" s="76"/>
      <c r="N21" s="94">
        <v>1</v>
      </c>
      <c r="O21" s="92">
        <v>50</v>
      </c>
      <c r="P21" s="86" t="s">
        <v>27</v>
      </c>
      <c r="Q21" s="12"/>
      <c r="R21" s="10"/>
    </row>
    <row r="22" spans="1:21" s="22" customFormat="1" x14ac:dyDescent="0.3">
      <c r="A22" s="10"/>
      <c r="B22" s="12"/>
      <c r="C22" s="17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12"/>
      <c r="Q22" s="12"/>
      <c r="R22" s="10"/>
    </row>
    <row r="23" spans="1:21" s="22" customFormat="1" x14ac:dyDescent="0.3">
      <c r="A23" s="10"/>
      <c r="B23" s="12"/>
      <c r="C23" s="1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12"/>
      <c r="Q23" s="12"/>
      <c r="R23" s="10"/>
    </row>
    <row r="24" spans="1:21" s="22" customFormat="1" x14ac:dyDescent="0.3">
      <c r="A24" s="10"/>
      <c r="B24" s="12"/>
      <c r="C24" s="17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12"/>
      <c r="Q24" s="12"/>
      <c r="R24" s="10"/>
    </row>
    <row r="25" spans="1:21" s="22" customFormat="1" x14ac:dyDescent="0.3">
      <c r="A25" s="10"/>
      <c r="B25" s="12"/>
      <c r="C25" s="17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12"/>
      <c r="Q25" s="12"/>
      <c r="R25" s="10"/>
    </row>
    <row r="26" spans="1:21" s="22" customFormat="1" x14ac:dyDescent="0.3">
      <c r="A26" s="10"/>
      <c r="B26" s="12"/>
      <c r="C26" s="17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12"/>
      <c r="Q26" s="12"/>
      <c r="R26" s="10"/>
    </row>
    <row r="27" spans="1:21" s="22" customFormat="1" x14ac:dyDescent="0.3">
      <c r="A27" s="10"/>
      <c r="B27" s="12"/>
      <c r="C27" s="17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12"/>
      <c r="Q27" s="12"/>
      <c r="R27" s="10"/>
    </row>
    <row r="28" spans="1:21" s="22" customFormat="1" x14ac:dyDescent="0.3">
      <c r="A28" s="10"/>
      <c r="B28" s="12"/>
      <c r="C28" s="17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12"/>
      <c r="Q28" s="12"/>
      <c r="R28" s="10"/>
    </row>
    <row r="29" spans="1:21" s="22" customFormat="1" x14ac:dyDescent="0.3">
      <c r="A29" s="10"/>
      <c r="B29" s="12"/>
      <c r="C29" s="17"/>
      <c r="D29" s="24"/>
      <c r="E29" s="24"/>
      <c r="F29" s="24"/>
      <c r="G29" s="24"/>
      <c r="H29" s="24"/>
      <c r="I29" s="24"/>
      <c r="J29" s="24" t="s">
        <v>13</v>
      </c>
      <c r="K29" s="24"/>
      <c r="L29" s="24"/>
      <c r="M29" s="24"/>
      <c r="N29" s="24"/>
      <c r="O29" s="24"/>
      <c r="P29" s="12"/>
      <c r="Q29" s="12"/>
      <c r="R29" s="10"/>
    </row>
    <row r="30" spans="1:21" s="22" customFormat="1" x14ac:dyDescent="0.3">
      <c r="A30" s="10"/>
      <c r="B30" s="12"/>
      <c r="C30" s="17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12"/>
      <c r="Q30" s="12"/>
      <c r="R30" s="10"/>
    </row>
    <row r="31" spans="1:21" s="22" customFormat="1" x14ac:dyDescent="0.3">
      <c r="A31" s="10"/>
      <c r="B31" s="12"/>
      <c r="C31" s="17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12"/>
      <c r="Q31" s="12"/>
      <c r="R31" s="10"/>
    </row>
    <row r="32" spans="1:21" s="22" customFormat="1" ht="151.69999999999999" customHeight="1" x14ac:dyDescent="0.4">
      <c r="A32" s="10"/>
      <c r="B32" s="12"/>
      <c r="C32" s="44" t="s">
        <v>4</v>
      </c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4"/>
      <c r="Q32" s="12"/>
      <c r="R32" s="10"/>
    </row>
    <row r="33" spans="1:18" s="26" customFormat="1" ht="24.95" customHeight="1" x14ac:dyDescent="0.35">
      <c r="A33" s="25"/>
      <c r="B33" s="28"/>
      <c r="C33" s="45" t="s">
        <v>5</v>
      </c>
      <c r="D33" s="36"/>
      <c r="E33" s="36"/>
      <c r="F33" s="36"/>
      <c r="G33" s="36"/>
      <c r="H33" s="36"/>
      <c r="I33" s="36"/>
      <c r="K33" s="36"/>
      <c r="L33" s="36"/>
      <c r="M33" s="36"/>
      <c r="N33" s="36"/>
      <c r="O33" s="36"/>
      <c r="P33" s="35"/>
      <c r="Q33" s="28"/>
      <c r="R33" s="25"/>
    </row>
    <row r="34" spans="1:18" s="27" customFormat="1" ht="42.95" customHeight="1" x14ac:dyDescent="0.3">
      <c r="A34" s="25"/>
      <c r="B34" s="28"/>
      <c r="C34" s="119" t="s">
        <v>6</v>
      </c>
      <c r="D34" s="123"/>
      <c r="E34" s="123"/>
      <c r="F34" s="123"/>
      <c r="G34" s="123"/>
      <c r="H34" s="123"/>
      <c r="I34" s="47"/>
      <c r="J34" s="106" t="s">
        <v>7</v>
      </c>
      <c r="K34" s="47"/>
      <c r="L34" s="47"/>
      <c r="M34" s="47"/>
      <c r="N34" s="47"/>
      <c r="O34" s="47"/>
      <c r="P34" s="48"/>
      <c r="Q34" s="29"/>
      <c r="R34" s="25"/>
    </row>
    <row r="35" spans="1:18" s="27" customFormat="1" ht="30.95" customHeight="1" x14ac:dyDescent="0.35">
      <c r="A35" s="25"/>
      <c r="B35" s="28"/>
      <c r="C35" s="37" t="s">
        <v>1</v>
      </c>
      <c r="D35" s="37"/>
      <c r="E35" s="37"/>
      <c r="F35" s="37"/>
      <c r="G35" s="37"/>
      <c r="H35" s="37"/>
      <c r="I35" s="37"/>
      <c r="J35" s="49"/>
      <c r="K35" s="37"/>
      <c r="L35" s="37"/>
      <c r="M35" s="37"/>
      <c r="N35" s="37"/>
      <c r="O35" s="37"/>
      <c r="P35" s="49"/>
      <c r="Q35" s="29"/>
      <c r="R35" s="25"/>
    </row>
    <row r="36" spans="1:18" s="27" customFormat="1" ht="16.7" customHeight="1" x14ac:dyDescent="0.35">
      <c r="A36" s="25"/>
      <c r="B36" s="28"/>
      <c r="C36" s="38" t="s">
        <v>8</v>
      </c>
      <c r="D36" s="37"/>
      <c r="E36" s="37"/>
      <c r="F36" s="37"/>
      <c r="G36" s="37"/>
      <c r="H36" s="37"/>
      <c r="I36" s="37"/>
      <c r="J36" s="48" t="s">
        <v>38</v>
      </c>
      <c r="K36" s="37"/>
      <c r="L36" s="37"/>
      <c r="M36" s="37"/>
      <c r="N36" s="37"/>
      <c r="O36" s="37"/>
      <c r="P36" s="48"/>
      <c r="Q36" s="29"/>
      <c r="R36" s="25"/>
    </row>
    <row r="37" spans="1:18" s="27" customFormat="1" ht="16.7" customHeight="1" x14ac:dyDescent="0.35">
      <c r="A37" s="25"/>
      <c r="B37" s="28"/>
      <c r="C37" s="50" t="s">
        <v>9</v>
      </c>
      <c r="D37" s="37"/>
      <c r="E37" s="37"/>
      <c r="F37" s="37"/>
      <c r="G37" s="37"/>
      <c r="H37" s="37"/>
      <c r="I37" s="37"/>
      <c r="J37" s="48" t="s">
        <v>39</v>
      </c>
      <c r="K37" s="37"/>
      <c r="L37" s="37"/>
      <c r="M37" s="37"/>
      <c r="N37" s="37"/>
      <c r="O37" s="37"/>
      <c r="P37" s="48"/>
      <c r="Q37" s="29"/>
      <c r="R37" s="25"/>
    </row>
    <row r="38" spans="1:18" ht="16.7" customHeight="1" x14ac:dyDescent="0.35">
      <c r="A38" s="25"/>
      <c r="B38" s="28"/>
      <c r="C38" s="50" t="s">
        <v>2</v>
      </c>
      <c r="D38" s="39"/>
      <c r="E38" s="39"/>
      <c r="F38" s="39"/>
      <c r="G38" s="39"/>
      <c r="H38" s="39"/>
      <c r="I38" s="39"/>
      <c r="J38" s="48" t="s">
        <v>3</v>
      </c>
      <c r="K38" s="39"/>
      <c r="L38" s="39"/>
      <c r="M38" s="39"/>
      <c r="N38"/>
      <c r="O38" s="39"/>
      <c r="P38" s="48"/>
      <c r="Q38" s="29"/>
      <c r="R38" s="25"/>
    </row>
    <row r="39" spans="1:18" ht="16.7" customHeight="1" x14ac:dyDescent="0.35">
      <c r="A39" s="25"/>
      <c r="B39" s="28"/>
      <c r="C39" s="50"/>
      <c r="D39" s="39"/>
      <c r="E39" s="39"/>
      <c r="F39" s="39"/>
      <c r="G39" s="39"/>
      <c r="H39" s="39"/>
      <c r="I39" s="39"/>
      <c r="K39" s="39"/>
      <c r="L39" s="39"/>
      <c r="M39" s="39"/>
      <c r="N39" s="45" t="s">
        <v>40</v>
      </c>
      <c r="P39" s="36"/>
      <c r="Q39" s="29"/>
      <c r="R39" s="25"/>
    </row>
    <row r="40" spans="1:18" ht="16.7" customHeight="1" x14ac:dyDescent="0.35">
      <c r="A40" s="25"/>
      <c r="B40" s="28"/>
      <c r="C40" s="50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51"/>
      <c r="Q40" s="29"/>
      <c r="R40" s="25"/>
    </row>
    <row r="41" spans="1:18" s="26" customFormat="1" ht="9.1999999999999993" customHeight="1" x14ac:dyDescent="0.35">
      <c r="A41" s="25"/>
      <c r="B41" s="28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6"/>
      <c r="Q41" s="28"/>
      <c r="R41" s="25"/>
    </row>
    <row r="42" spans="1:18" s="26" customFormat="1" ht="399.95" customHeight="1" x14ac:dyDescent="0.3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</row>
  </sheetData>
  <sheetProtection password="8E71" sheet="1" objects="1" scenarios="1"/>
  <mergeCells count="3">
    <mergeCell ref="C8:P8"/>
    <mergeCell ref="E19:F19"/>
    <mergeCell ref="C34:H34"/>
  </mergeCells>
  <phoneticPr fontId="0" type="noConversion"/>
  <dataValidations count="2">
    <dataValidation allowBlank="1" sqref="P5:P7 P1:P2 A1:B1048576 D1:O7 K22:P33 C42:O65536 C35 P35 P41:P65536 C37:C40 J35 Q20:R65536 D35:I40 C1:C32 J40 R14:R19 D9:P13 V1:IV1048576 Q1:U13 S18:U65536 D22:I33 J22:J32 K35:M40 O35:O40 N35:N37 N39:N40"/>
    <dataValidation allowBlank="1" showInputMessage="1" sqref="S14:U17 E16:G17 F18 D15:D21 D14:P14 E20:F21 G18:G21 Q14:Q19 E18:E19 H15:P21"/>
  </dataValidations>
  <hyperlinks>
    <hyperlink ref="J38" r:id="rId1" display="mailto:info@megazyme.com"/>
    <hyperlink ref="J34" r:id="rId2" display="http://www.megazyme.com/"/>
    <hyperlink ref="J37" r:id="rId3"/>
    <hyperlink ref="J36" r:id="rId4"/>
  </hyperlinks>
  <pageMargins left="0.59055118110236227" right="0.59055118110236227" top="0.59055118110236227" bottom="0.98425196850393704" header="0.51181102362204722" footer="0.51181102362204722"/>
  <pageSetup paperSize="9" scale="98" fitToHeight="0" orientation="landscape" horizontalDpi="360" verticalDpi="360" r:id="rId5"/>
  <headerFooter alignWithMargins="0">
    <oddFooter>&amp;LPrinted on &amp;D, Page &amp;P of &amp;N</oddFooter>
  </headerFooter>
  <rowBreaks count="1" manualBreakCount="1">
    <brk id="21" min="1" max="15" man="1"/>
  </rowBreak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56"/>
  <sheetViews>
    <sheetView zoomScaleNormal="82" workbookViewId="0">
      <selection activeCell="U8" sqref="U8"/>
    </sheetView>
  </sheetViews>
  <sheetFormatPr defaultColWidth="12.28515625" defaultRowHeight="15" x14ac:dyDescent="0.3"/>
  <cols>
    <col min="1" max="1" width="0.85546875" style="1" customWidth="1"/>
    <col min="2" max="2" width="1.140625" style="1" customWidth="1"/>
    <col min="3" max="3" width="3.140625" style="1" customWidth="1"/>
    <col min="4" max="4" width="15" style="1" customWidth="1"/>
    <col min="5" max="6" width="9.85546875" style="1" customWidth="1"/>
    <col min="7" max="7" width="10.28515625" style="1" hidden="1" customWidth="1"/>
    <col min="8" max="8" width="12.28515625" style="1" customWidth="1"/>
    <col min="9" max="10" width="9.85546875" style="1" customWidth="1"/>
    <col min="11" max="11" width="11.42578125" style="1" customWidth="1"/>
    <col min="12" max="12" width="10.28515625" style="1" customWidth="1"/>
    <col min="13" max="13" width="15.42578125" style="1" hidden="1" customWidth="1"/>
    <col min="14" max="14" width="11" style="104" customWidth="1"/>
    <col min="15" max="15" width="1.7109375" style="104" customWidth="1"/>
    <col min="16" max="17" width="9.85546875" style="1" customWidth="1"/>
    <col min="18" max="18" width="15.42578125" style="1" hidden="1" customWidth="1"/>
    <col min="19" max="19" width="13" style="104" customWidth="1"/>
    <col min="20" max="20" width="2.85546875" style="1" customWidth="1"/>
    <col min="21" max="59" width="79.42578125" style="113" customWidth="1"/>
    <col min="60" max="16384" width="12.28515625" style="113"/>
  </cols>
  <sheetData>
    <row r="1" spans="1:59" ht="7.7" customHeigh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96"/>
      <c r="O1" s="96"/>
      <c r="P1" s="4"/>
      <c r="Q1" s="4"/>
      <c r="R1" s="4"/>
      <c r="S1" s="96"/>
      <c r="T1" s="4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</row>
    <row r="2" spans="1:59" ht="122.25" customHeight="1" x14ac:dyDescent="0.3">
      <c r="A2" s="4"/>
      <c r="B2" s="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97"/>
      <c r="O2" s="97"/>
      <c r="P2" s="12"/>
      <c r="Q2" s="2"/>
      <c r="R2" s="12"/>
      <c r="S2" s="102"/>
      <c r="T2" s="2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</row>
    <row r="3" spans="1:59" ht="15" customHeight="1" x14ac:dyDescent="0.3">
      <c r="A3" s="4"/>
      <c r="B3" s="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97"/>
      <c r="O3" s="97"/>
      <c r="P3" s="12"/>
      <c r="Q3" s="2"/>
      <c r="R3" s="12"/>
      <c r="S3" s="102"/>
      <c r="T3" s="2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</row>
    <row r="4" spans="1:59" x14ac:dyDescent="0.3">
      <c r="A4" s="4"/>
      <c r="B4" s="2"/>
      <c r="C4" s="12"/>
      <c r="D4" s="43" t="s">
        <v>10</v>
      </c>
      <c r="E4" s="124"/>
      <c r="F4" s="125"/>
      <c r="G4" s="126"/>
      <c r="H4" s="63"/>
      <c r="I4" s="12"/>
      <c r="J4" s="12"/>
      <c r="K4" s="12"/>
      <c r="L4" s="12"/>
      <c r="M4" s="12"/>
      <c r="N4" s="97"/>
      <c r="O4" s="97"/>
      <c r="P4" s="64"/>
      <c r="Q4" s="2"/>
      <c r="R4" s="12"/>
      <c r="S4" s="102"/>
      <c r="T4" s="2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</row>
    <row r="5" spans="1:59" x14ac:dyDescent="0.3">
      <c r="A5" s="4"/>
      <c r="B5" s="2"/>
      <c r="C5" s="12"/>
      <c r="D5" s="43"/>
      <c r="E5" s="23"/>
      <c r="F5" s="64"/>
      <c r="G5" s="64"/>
      <c r="H5" s="12"/>
      <c r="I5" s="12"/>
      <c r="J5" s="12"/>
      <c r="K5" s="12"/>
      <c r="L5" s="12"/>
      <c r="M5" s="64"/>
      <c r="N5" s="97"/>
      <c r="O5" s="97"/>
      <c r="P5" s="64"/>
      <c r="Q5" s="2"/>
      <c r="R5" s="64"/>
      <c r="S5" s="102"/>
      <c r="T5" s="2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</row>
    <row r="6" spans="1:59" ht="16.7" customHeight="1" x14ac:dyDescent="0.3">
      <c r="A6" s="4"/>
      <c r="B6" s="2"/>
      <c r="C6" s="12"/>
      <c r="D6" s="43"/>
      <c r="E6" s="65" t="s">
        <v>26</v>
      </c>
      <c r="F6" s="14"/>
      <c r="G6" s="14"/>
      <c r="H6" s="14"/>
      <c r="I6" s="12"/>
      <c r="J6" s="12"/>
      <c r="K6" s="12"/>
      <c r="L6" s="12"/>
      <c r="M6" s="14"/>
      <c r="N6" s="97"/>
      <c r="O6" s="97"/>
      <c r="P6" s="64"/>
      <c r="Q6" s="2"/>
      <c r="R6" s="14"/>
      <c r="S6" s="102"/>
      <c r="T6" s="2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114"/>
    </row>
    <row r="7" spans="1:59" ht="30" x14ac:dyDescent="0.3">
      <c r="A7" s="4"/>
      <c r="B7" s="2"/>
      <c r="C7" s="12"/>
      <c r="D7" s="43"/>
      <c r="E7" s="66" t="s">
        <v>24</v>
      </c>
      <c r="F7" s="60" t="s">
        <v>25</v>
      </c>
      <c r="G7" s="62" t="s">
        <v>20</v>
      </c>
      <c r="H7" s="67" t="s">
        <v>20</v>
      </c>
      <c r="I7" s="12"/>
      <c r="J7" s="12"/>
      <c r="K7" s="12"/>
      <c r="L7" s="12"/>
      <c r="M7" s="12"/>
      <c r="N7" s="97"/>
      <c r="O7" s="97"/>
      <c r="P7" s="64"/>
      <c r="Q7" s="2"/>
      <c r="R7" s="12"/>
      <c r="S7" s="102"/>
      <c r="T7" s="2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</row>
    <row r="8" spans="1:59" x14ac:dyDescent="0.3">
      <c r="A8" s="4"/>
      <c r="B8" s="2"/>
      <c r="C8" s="12"/>
      <c r="D8" s="43"/>
      <c r="E8" s="9"/>
      <c r="F8" s="9"/>
      <c r="G8" s="57" t="e">
        <f>AVERAGE(E8:F8)</f>
        <v>#DIV/0!</v>
      </c>
      <c r="H8" s="58" t="str">
        <f>IF(OR(ISNUMBER(Replicate_1),ISNUMBER(Replicate_2)),Replicate_average,"")</f>
        <v/>
      </c>
      <c r="I8" s="12"/>
      <c r="J8" s="12"/>
      <c r="K8" s="12"/>
      <c r="L8" s="12"/>
      <c r="M8" s="12"/>
      <c r="N8" s="97"/>
      <c r="O8" s="97"/>
      <c r="P8" s="64"/>
      <c r="Q8" s="2"/>
      <c r="R8" s="12"/>
      <c r="S8" s="102"/>
      <c r="T8" s="2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</row>
    <row r="9" spans="1:59" ht="15.2" customHeight="1" x14ac:dyDescent="0.3">
      <c r="A9" s="4"/>
      <c r="B9" s="2"/>
      <c r="C9" s="12"/>
      <c r="D9" s="12"/>
      <c r="E9" s="12"/>
      <c r="F9" s="12"/>
      <c r="G9" s="12"/>
      <c r="H9" s="14"/>
      <c r="I9" s="12"/>
      <c r="J9" s="12"/>
      <c r="K9" s="12"/>
      <c r="L9" s="12"/>
      <c r="M9" s="12"/>
      <c r="N9" s="98"/>
      <c r="O9" s="98"/>
      <c r="P9" s="12"/>
      <c r="Q9" s="2"/>
      <c r="R9" s="12"/>
      <c r="S9" s="102"/>
      <c r="T9" s="2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</row>
    <row r="10" spans="1:59" x14ac:dyDescent="0.3">
      <c r="A10" s="4"/>
      <c r="B10" s="2"/>
      <c r="C10" s="12"/>
      <c r="D10" s="12"/>
      <c r="E10" s="59"/>
      <c r="F10" s="12"/>
      <c r="G10" s="12"/>
      <c r="H10" s="12"/>
      <c r="I10" s="12"/>
      <c r="J10" s="12"/>
      <c r="K10" s="12"/>
      <c r="L10" s="12"/>
      <c r="M10" s="12"/>
      <c r="N10" s="99" t="s">
        <v>23</v>
      </c>
      <c r="O10" s="108"/>
      <c r="P10" s="43" t="s">
        <v>36</v>
      </c>
      <c r="Q10" s="2"/>
      <c r="R10" s="12"/>
      <c r="S10" s="102"/>
      <c r="T10" s="2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</row>
    <row r="11" spans="1:59" s="114" customFormat="1" ht="83.1" customHeight="1" x14ac:dyDescent="0.2">
      <c r="A11" s="6"/>
      <c r="B11" s="7"/>
      <c r="C11" s="52"/>
      <c r="D11" s="5" t="s">
        <v>0</v>
      </c>
      <c r="E11" s="127" t="s">
        <v>29</v>
      </c>
      <c r="F11" s="128"/>
      <c r="G11" s="62" t="s">
        <v>20</v>
      </c>
      <c r="H11" s="61" t="s">
        <v>28</v>
      </c>
      <c r="I11" s="15" t="s">
        <v>18</v>
      </c>
      <c r="J11" s="15" t="s">
        <v>21</v>
      </c>
      <c r="K11" s="15" t="s">
        <v>22</v>
      </c>
      <c r="L11" s="15" t="s">
        <v>17</v>
      </c>
      <c r="M11" s="62" t="s">
        <v>37</v>
      </c>
      <c r="N11" s="118" t="s">
        <v>35</v>
      </c>
      <c r="O11" s="116"/>
      <c r="P11" s="15" t="s">
        <v>19</v>
      </c>
      <c r="Q11" s="15" t="s">
        <v>16</v>
      </c>
      <c r="R11" s="62" t="s">
        <v>34</v>
      </c>
      <c r="S11" s="100" t="s">
        <v>34</v>
      </c>
      <c r="T11" s="8"/>
    </row>
    <row r="12" spans="1:59" s="114" customFormat="1" ht="30" x14ac:dyDescent="0.2">
      <c r="A12" s="6"/>
      <c r="B12" s="7"/>
      <c r="C12" s="52"/>
      <c r="D12" s="5"/>
      <c r="E12" s="66" t="s">
        <v>24</v>
      </c>
      <c r="F12" s="60" t="s">
        <v>25</v>
      </c>
      <c r="G12" s="55"/>
      <c r="H12" s="54"/>
      <c r="I12" s="15"/>
      <c r="J12" s="15"/>
      <c r="K12" s="15"/>
      <c r="L12" s="15"/>
      <c r="M12" s="55"/>
      <c r="N12" s="118"/>
      <c r="O12" s="116"/>
      <c r="P12" s="15"/>
      <c r="Q12" s="15"/>
      <c r="R12" s="55"/>
      <c r="S12" s="105"/>
      <c r="T12" s="8"/>
    </row>
    <row r="13" spans="1:59" x14ac:dyDescent="0.3">
      <c r="A13" s="4"/>
      <c r="B13" s="2"/>
      <c r="C13" s="53">
        <v>1</v>
      </c>
      <c r="D13" s="56"/>
      <c r="E13" s="87"/>
      <c r="F13" s="9"/>
      <c r="G13" s="57" t="str">
        <f>IF(OR(ISBLANK(E13),ISBLANK(F13),$H$8=""),"",(AVERAGE(E13:F13)-Replicate_average))</f>
        <v/>
      </c>
      <c r="H13" s="58" t="str">
        <f>G13</f>
        <v/>
      </c>
      <c r="I13" s="56">
        <v>0.1</v>
      </c>
      <c r="J13" s="68">
        <v>3.2</v>
      </c>
      <c r="K13" s="68">
        <v>10</v>
      </c>
      <c r="L13" s="68">
        <v>50</v>
      </c>
      <c r="M13" s="57" t="str">
        <f t="shared" ref="M13:M52" si="0">IF(OR(ISBLANK(Sample_volume_mL),ISBLANK(Total_volume_assay_mL),ISBLANK(Incubation_time_min),ISBLANK(Dilution_fold),Average_absorbance="",Dilution_fold=0),"",( Average_absorbance*1/Incubation_time_min*Total_volume_assay_mL/Sample_volume_mL*1/16.6*Dilution_fold))</f>
        <v/>
      </c>
      <c r="N13" s="107" t="str">
        <f>M13</f>
        <v/>
      </c>
      <c r="O13" s="117"/>
      <c r="P13" s="69">
        <v>1</v>
      </c>
      <c r="Q13" s="56">
        <v>50</v>
      </c>
      <c r="R13" s="57" t="str">
        <f t="shared" ref="R13:R52" si="1">IF(OR(ISBLANK(Sample_weight_g),ISBLANK(Extract_volume_mL),Analyte_Units_L=""),"",(Analyte_Units_L*1/Sample_weight_g*Extract_volume_mL))</f>
        <v/>
      </c>
      <c r="S13" s="58" t="str">
        <f>R13</f>
        <v/>
      </c>
      <c r="T13" s="2"/>
    </row>
    <row r="14" spans="1:59" x14ac:dyDescent="0.3">
      <c r="A14" s="4"/>
      <c r="B14" s="2"/>
      <c r="C14" s="53">
        <v>2</v>
      </c>
      <c r="D14" s="56"/>
      <c r="E14" s="87"/>
      <c r="F14" s="9"/>
      <c r="G14" s="57" t="str">
        <f t="shared" ref="G14:G52" si="2">IF(OR(ISBLANK(E14),ISBLANK(F14),$H$8=""),"",(AVERAGE(E14:F14)-Replicate_average))</f>
        <v/>
      </c>
      <c r="H14" s="58" t="str">
        <f t="shared" ref="H14:H52" si="3">IF(OR(ISNUMBER(Absorbance_A),ISNUMBER(Absorbance_B)),Average_absorbance,"")</f>
        <v/>
      </c>
      <c r="I14" s="56">
        <v>0.1</v>
      </c>
      <c r="J14" s="68">
        <v>3.2</v>
      </c>
      <c r="K14" s="68">
        <v>10</v>
      </c>
      <c r="L14" s="68">
        <v>50</v>
      </c>
      <c r="M14" s="57" t="str">
        <f t="shared" si="0"/>
        <v/>
      </c>
      <c r="N14" s="107" t="str">
        <f t="shared" ref="N14:N52" si="4">IF(OR(ISNUMBER(Absorbance_A),ISNUMBER(Absorbance_B)),Analyte_Units_L,"")</f>
        <v/>
      </c>
      <c r="O14" s="117"/>
      <c r="P14" s="69">
        <v>1</v>
      </c>
      <c r="Q14" s="56">
        <v>50</v>
      </c>
      <c r="R14" s="57" t="str">
        <f t="shared" si="1"/>
        <v/>
      </c>
      <c r="S14" s="58" t="str">
        <f t="shared" ref="S14:S52" si="5">IF(OR(ISNUMBER(Absorbance_A),ISNUMBER(Absorbance_B)),Analyte_Units_g,"")</f>
        <v/>
      </c>
      <c r="T14" s="2"/>
    </row>
    <row r="15" spans="1:59" x14ac:dyDescent="0.3">
      <c r="A15" s="4"/>
      <c r="B15" s="2"/>
      <c r="C15" s="53">
        <v>3</v>
      </c>
      <c r="D15" s="56"/>
      <c r="E15" s="87"/>
      <c r="F15" s="9"/>
      <c r="G15" s="57" t="str">
        <f t="shared" si="2"/>
        <v/>
      </c>
      <c r="H15" s="58" t="str">
        <f t="shared" si="3"/>
        <v/>
      </c>
      <c r="I15" s="56">
        <v>0.1</v>
      </c>
      <c r="J15" s="68">
        <v>3.2</v>
      </c>
      <c r="K15" s="68">
        <v>10</v>
      </c>
      <c r="L15" s="68">
        <v>50</v>
      </c>
      <c r="M15" s="57" t="str">
        <f t="shared" si="0"/>
        <v/>
      </c>
      <c r="N15" s="107" t="str">
        <f t="shared" si="4"/>
        <v/>
      </c>
      <c r="O15" s="117"/>
      <c r="P15" s="69">
        <v>1</v>
      </c>
      <c r="Q15" s="56">
        <v>50</v>
      </c>
      <c r="R15" s="57" t="str">
        <f t="shared" si="1"/>
        <v/>
      </c>
      <c r="S15" s="58" t="str">
        <f t="shared" si="5"/>
        <v/>
      </c>
      <c r="T15" s="2"/>
    </row>
    <row r="16" spans="1:59" x14ac:dyDescent="0.3">
      <c r="A16" s="4"/>
      <c r="B16" s="2"/>
      <c r="C16" s="53">
        <v>4</v>
      </c>
      <c r="D16" s="56"/>
      <c r="E16" s="87"/>
      <c r="F16" s="9"/>
      <c r="G16" s="57" t="str">
        <f t="shared" si="2"/>
        <v/>
      </c>
      <c r="H16" s="58" t="str">
        <f t="shared" si="3"/>
        <v/>
      </c>
      <c r="I16" s="56">
        <v>0.1</v>
      </c>
      <c r="J16" s="68">
        <v>3.2</v>
      </c>
      <c r="K16" s="68">
        <v>10</v>
      </c>
      <c r="L16" s="68">
        <v>50</v>
      </c>
      <c r="M16" s="57" t="str">
        <f t="shared" si="0"/>
        <v/>
      </c>
      <c r="N16" s="107" t="str">
        <f t="shared" si="4"/>
        <v/>
      </c>
      <c r="O16" s="117"/>
      <c r="P16" s="69">
        <v>1</v>
      </c>
      <c r="Q16" s="56">
        <v>50</v>
      </c>
      <c r="R16" s="57" t="str">
        <f t="shared" si="1"/>
        <v/>
      </c>
      <c r="S16" s="58" t="str">
        <f t="shared" si="5"/>
        <v/>
      </c>
      <c r="T16" s="2"/>
    </row>
    <row r="17" spans="1:20" x14ac:dyDescent="0.3">
      <c r="A17" s="4"/>
      <c r="B17" s="2"/>
      <c r="C17" s="53">
        <v>5</v>
      </c>
      <c r="D17" s="56"/>
      <c r="E17" s="87"/>
      <c r="F17" s="9"/>
      <c r="G17" s="57" t="str">
        <f t="shared" si="2"/>
        <v/>
      </c>
      <c r="H17" s="58" t="str">
        <f t="shared" si="3"/>
        <v/>
      </c>
      <c r="I17" s="56">
        <v>0.1</v>
      </c>
      <c r="J17" s="68">
        <v>3.2</v>
      </c>
      <c r="K17" s="68">
        <v>10</v>
      </c>
      <c r="L17" s="68">
        <v>50</v>
      </c>
      <c r="M17" s="57" t="str">
        <f t="shared" si="0"/>
        <v/>
      </c>
      <c r="N17" s="107" t="str">
        <f t="shared" si="4"/>
        <v/>
      </c>
      <c r="O17" s="117"/>
      <c r="P17" s="69">
        <v>1</v>
      </c>
      <c r="Q17" s="56">
        <v>50</v>
      </c>
      <c r="R17" s="57" t="str">
        <f t="shared" si="1"/>
        <v/>
      </c>
      <c r="S17" s="58" t="str">
        <f t="shared" si="5"/>
        <v/>
      </c>
      <c r="T17" s="2"/>
    </row>
    <row r="18" spans="1:20" x14ac:dyDescent="0.3">
      <c r="A18" s="4"/>
      <c r="B18" s="2"/>
      <c r="C18" s="53">
        <v>6</v>
      </c>
      <c r="D18" s="56"/>
      <c r="E18" s="87"/>
      <c r="F18" s="9"/>
      <c r="G18" s="57" t="str">
        <f t="shared" si="2"/>
        <v/>
      </c>
      <c r="H18" s="58" t="str">
        <f t="shared" si="3"/>
        <v/>
      </c>
      <c r="I18" s="56">
        <v>0.1</v>
      </c>
      <c r="J18" s="68">
        <v>3.2</v>
      </c>
      <c r="K18" s="68">
        <v>10</v>
      </c>
      <c r="L18" s="68">
        <v>50</v>
      </c>
      <c r="M18" s="57" t="str">
        <f t="shared" si="0"/>
        <v/>
      </c>
      <c r="N18" s="107" t="str">
        <f t="shared" si="4"/>
        <v/>
      </c>
      <c r="O18" s="117"/>
      <c r="P18" s="69">
        <v>1</v>
      </c>
      <c r="Q18" s="56">
        <v>50</v>
      </c>
      <c r="R18" s="57" t="str">
        <f t="shared" si="1"/>
        <v/>
      </c>
      <c r="S18" s="58" t="str">
        <f t="shared" si="5"/>
        <v/>
      </c>
      <c r="T18" s="2"/>
    </row>
    <row r="19" spans="1:20" x14ac:dyDescent="0.3">
      <c r="A19" s="4"/>
      <c r="B19" s="2"/>
      <c r="C19" s="53">
        <v>7</v>
      </c>
      <c r="D19" s="56"/>
      <c r="E19" s="87"/>
      <c r="F19" s="9"/>
      <c r="G19" s="57" t="str">
        <f t="shared" si="2"/>
        <v/>
      </c>
      <c r="H19" s="58" t="str">
        <f t="shared" si="3"/>
        <v/>
      </c>
      <c r="I19" s="56">
        <v>0.1</v>
      </c>
      <c r="J19" s="68">
        <v>3.2</v>
      </c>
      <c r="K19" s="68">
        <v>10</v>
      </c>
      <c r="L19" s="68">
        <v>50</v>
      </c>
      <c r="M19" s="57" t="str">
        <f t="shared" si="0"/>
        <v/>
      </c>
      <c r="N19" s="107" t="str">
        <f t="shared" si="4"/>
        <v/>
      </c>
      <c r="O19" s="117"/>
      <c r="P19" s="69">
        <v>1</v>
      </c>
      <c r="Q19" s="56">
        <v>50</v>
      </c>
      <c r="R19" s="57" t="str">
        <f t="shared" si="1"/>
        <v/>
      </c>
      <c r="S19" s="58" t="str">
        <f t="shared" si="5"/>
        <v/>
      </c>
      <c r="T19" s="2"/>
    </row>
    <row r="20" spans="1:20" x14ac:dyDescent="0.3">
      <c r="A20" s="4"/>
      <c r="B20" s="2"/>
      <c r="C20" s="53">
        <v>8</v>
      </c>
      <c r="D20" s="56"/>
      <c r="E20" s="87"/>
      <c r="F20" s="9"/>
      <c r="G20" s="57" t="str">
        <f t="shared" si="2"/>
        <v/>
      </c>
      <c r="H20" s="58" t="str">
        <f t="shared" si="3"/>
        <v/>
      </c>
      <c r="I20" s="56">
        <v>0.1</v>
      </c>
      <c r="J20" s="68">
        <v>3.2</v>
      </c>
      <c r="K20" s="68">
        <v>10</v>
      </c>
      <c r="L20" s="68">
        <v>50</v>
      </c>
      <c r="M20" s="57" t="str">
        <f t="shared" si="0"/>
        <v/>
      </c>
      <c r="N20" s="107" t="str">
        <f t="shared" si="4"/>
        <v/>
      </c>
      <c r="O20" s="117"/>
      <c r="P20" s="69">
        <v>1</v>
      </c>
      <c r="Q20" s="56">
        <v>50</v>
      </c>
      <c r="R20" s="57" t="str">
        <f t="shared" si="1"/>
        <v/>
      </c>
      <c r="S20" s="58" t="str">
        <f t="shared" si="5"/>
        <v/>
      </c>
      <c r="T20" s="2"/>
    </row>
    <row r="21" spans="1:20" x14ac:dyDescent="0.3">
      <c r="A21" s="4"/>
      <c r="B21" s="2"/>
      <c r="C21" s="53">
        <v>9</v>
      </c>
      <c r="D21" s="56"/>
      <c r="E21" s="87"/>
      <c r="F21" s="9"/>
      <c r="G21" s="57" t="str">
        <f t="shared" si="2"/>
        <v/>
      </c>
      <c r="H21" s="58" t="str">
        <f t="shared" si="3"/>
        <v/>
      </c>
      <c r="I21" s="56">
        <v>0.1</v>
      </c>
      <c r="J21" s="68">
        <v>3.2</v>
      </c>
      <c r="K21" s="68">
        <v>10</v>
      </c>
      <c r="L21" s="68">
        <v>50</v>
      </c>
      <c r="M21" s="57" t="str">
        <f t="shared" si="0"/>
        <v/>
      </c>
      <c r="N21" s="107" t="str">
        <f t="shared" si="4"/>
        <v/>
      </c>
      <c r="O21" s="117"/>
      <c r="P21" s="69">
        <v>1</v>
      </c>
      <c r="Q21" s="56">
        <v>50</v>
      </c>
      <c r="R21" s="57" t="str">
        <f t="shared" si="1"/>
        <v/>
      </c>
      <c r="S21" s="58" t="str">
        <f t="shared" si="5"/>
        <v/>
      </c>
      <c r="T21" s="2"/>
    </row>
    <row r="22" spans="1:20" x14ac:dyDescent="0.3">
      <c r="A22" s="4"/>
      <c r="B22" s="2"/>
      <c r="C22" s="53">
        <v>10</v>
      </c>
      <c r="D22" s="56"/>
      <c r="E22" s="87"/>
      <c r="F22" s="9"/>
      <c r="G22" s="57" t="str">
        <f t="shared" si="2"/>
        <v/>
      </c>
      <c r="H22" s="58" t="str">
        <f t="shared" si="3"/>
        <v/>
      </c>
      <c r="I22" s="56">
        <v>0.1</v>
      </c>
      <c r="J22" s="68">
        <v>3.2</v>
      </c>
      <c r="K22" s="68">
        <v>10</v>
      </c>
      <c r="L22" s="68">
        <v>50</v>
      </c>
      <c r="M22" s="57" t="str">
        <f t="shared" si="0"/>
        <v/>
      </c>
      <c r="N22" s="107" t="str">
        <f t="shared" si="4"/>
        <v/>
      </c>
      <c r="O22" s="117"/>
      <c r="P22" s="69">
        <v>1</v>
      </c>
      <c r="Q22" s="56">
        <v>50</v>
      </c>
      <c r="R22" s="57" t="str">
        <f t="shared" si="1"/>
        <v/>
      </c>
      <c r="S22" s="58" t="str">
        <f t="shared" si="5"/>
        <v/>
      </c>
      <c r="T22" s="2"/>
    </row>
    <row r="23" spans="1:20" x14ac:dyDescent="0.3">
      <c r="A23" s="4"/>
      <c r="B23" s="2"/>
      <c r="C23" s="53">
        <v>11</v>
      </c>
      <c r="D23" s="56"/>
      <c r="E23" s="87"/>
      <c r="F23" s="9"/>
      <c r="G23" s="57" t="str">
        <f t="shared" si="2"/>
        <v/>
      </c>
      <c r="H23" s="58" t="str">
        <f t="shared" si="3"/>
        <v/>
      </c>
      <c r="I23" s="56">
        <v>0.1</v>
      </c>
      <c r="J23" s="68">
        <v>3.2</v>
      </c>
      <c r="K23" s="68">
        <v>10</v>
      </c>
      <c r="L23" s="68">
        <v>50</v>
      </c>
      <c r="M23" s="57" t="str">
        <f t="shared" si="0"/>
        <v/>
      </c>
      <c r="N23" s="107" t="str">
        <f t="shared" si="4"/>
        <v/>
      </c>
      <c r="O23" s="117"/>
      <c r="P23" s="69">
        <v>1</v>
      </c>
      <c r="Q23" s="56">
        <v>50</v>
      </c>
      <c r="R23" s="57" t="str">
        <f t="shared" si="1"/>
        <v/>
      </c>
      <c r="S23" s="58" t="str">
        <f t="shared" si="5"/>
        <v/>
      </c>
      <c r="T23" s="2"/>
    </row>
    <row r="24" spans="1:20" x14ac:dyDescent="0.3">
      <c r="A24" s="4"/>
      <c r="B24" s="2"/>
      <c r="C24" s="53">
        <v>12</v>
      </c>
      <c r="D24" s="56"/>
      <c r="E24" s="87"/>
      <c r="F24" s="9"/>
      <c r="G24" s="57" t="str">
        <f t="shared" si="2"/>
        <v/>
      </c>
      <c r="H24" s="58" t="str">
        <f t="shared" si="3"/>
        <v/>
      </c>
      <c r="I24" s="56">
        <v>0.1</v>
      </c>
      <c r="J24" s="68">
        <v>3.2</v>
      </c>
      <c r="K24" s="68">
        <v>10</v>
      </c>
      <c r="L24" s="68">
        <v>50</v>
      </c>
      <c r="M24" s="57" t="str">
        <f t="shared" si="0"/>
        <v/>
      </c>
      <c r="N24" s="107" t="str">
        <f t="shared" si="4"/>
        <v/>
      </c>
      <c r="O24" s="117"/>
      <c r="P24" s="69">
        <v>1</v>
      </c>
      <c r="Q24" s="56">
        <v>50</v>
      </c>
      <c r="R24" s="57" t="str">
        <f t="shared" si="1"/>
        <v/>
      </c>
      <c r="S24" s="58" t="str">
        <f t="shared" si="5"/>
        <v/>
      </c>
      <c r="T24" s="2"/>
    </row>
    <row r="25" spans="1:20" x14ac:dyDescent="0.3">
      <c r="A25" s="4"/>
      <c r="B25" s="2"/>
      <c r="C25" s="53">
        <v>13</v>
      </c>
      <c r="D25" s="56"/>
      <c r="E25" s="87"/>
      <c r="F25" s="9"/>
      <c r="G25" s="57" t="str">
        <f t="shared" si="2"/>
        <v/>
      </c>
      <c r="H25" s="58" t="str">
        <f t="shared" si="3"/>
        <v/>
      </c>
      <c r="I25" s="56">
        <v>0.1</v>
      </c>
      <c r="J25" s="68">
        <v>3.2</v>
      </c>
      <c r="K25" s="68">
        <v>10</v>
      </c>
      <c r="L25" s="68">
        <v>50</v>
      </c>
      <c r="M25" s="57" t="str">
        <f t="shared" si="0"/>
        <v/>
      </c>
      <c r="N25" s="107" t="str">
        <f t="shared" si="4"/>
        <v/>
      </c>
      <c r="O25" s="117"/>
      <c r="P25" s="69">
        <v>1</v>
      </c>
      <c r="Q25" s="56">
        <v>50</v>
      </c>
      <c r="R25" s="57" t="str">
        <f t="shared" si="1"/>
        <v/>
      </c>
      <c r="S25" s="58" t="str">
        <f t="shared" si="5"/>
        <v/>
      </c>
      <c r="T25" s="2"/>
    </row>
    <row r="26" spans="1:20" x14ac:dyDescent="0.3">
      <c r="A26" s="4"/>
      <c r="B26" s="2"/>
      <c r="C26" s="53">
        <v>14</v>
      </c>
      <c r="D26" s="56"/>
      <c r="E26" s="87"/>
      <c r="F26" s="9"/>
      <c r="G26" s="57" t="str">
        <f t="shared" si="2"/>
        <v/>
      </c>
      <c r="H26" s="58" t="str">
        <f t="shared" si="3"/>
        <v/>
      </c>
      <c r="I26" s="56">
        <v>0.1</v>
      </c>
      <c r="J26" s="68">
        <v>3.2</v>
      </c>
      <c r="K26" s="68">
        <v>10</v>
      </c>
      <c r="L26" s="68">
        <v>50</v>
      </c>
      <c r="M26" s="57" t="str">
        <f t="shared" si="0"/>
        <v/>
      </c>
      <c r="N26" s="107" t="str">
        <f t="shared" si="4"/>
        <v/>
      </c>
      <c r="O26" s="117"/>
      <c r="P26" s="69">
        <v>1</v>
      </c>
      <c r="Q26" s="56">
        <v>50</v>
      </c>
      <c r="R26" s="57" t="str">
        <f t="shared" si="1"/>
        <v/>
      </c>
      <c r="S26" s="58" t="str">
        <f t="shared" si="5"/>
        <v/>
      </c>
      <c r="T26" s="2"/>
    </row>
    <row r="27" spans="1:20" x14ac:dyDescent="0.3">
      <c r="A27" s="4"/>
      <c r="B27" s="2"/>
      <c r="C27" s="53">
        <v>15</v>
      </c>
      <c r="D27" s="56"/>
      <c r="E27" s="87"/>
      <c r="F27" s="9"/>
      <c r="G27" s="57" t="str">
        <f t="shared" si="2"/>
        <v/>
      </c>
      <c r="H27" s="58" t="str">
        <f t="shared" si="3"/>
        <v/>
      </c>
      <c r="I27" s="56">
        <v>0.1</v>
      </c>
      <c r="J27" s="68">
        <v>3.2</v>
      </c>
      <c r="K27" s="68">
        <v>10</v>
      </c>
      <c r="L27" s="68">
        <v>50</v>
      </c>
      <c r="M27" s="57" t="str">
        <f t="shared" si="0"/>
        <v/>
      </c>
      <c r="N27" s="107" t="str">
        <f t="shared" si="4"/>
        <v/>
      </c>
      <c r="O27" s="117"/>
      <c r="P27" s="69">
        <v>1</v>
      </c>
      <c r="Q27" s="56">
        <v>50</v>
      </c>
      <c r="R27" s="57" t="str">
        <f t="shared" si="1"/>
        <v/>
      </c>
      <c r="S27" s="58" t="str">
        <f t="shared" si="5"/>
        <v/>
      </c>
      <c r="T27" s="2"/>
    </row>
    <row r="28" spans="1:20" x14ac:dyDescent="0.3">
      <c r="A28" s="4"/>
      <c r="B28" s="2"/>
      <c r="C28" s="53">
        <v>16</v>
      </c>
      <c r="D28" s="56"/>
      <c r="E28" s="87"/>
      <c r="F28" s="9"/>
      <c r="G28" s="57" t="str">
        <f t="shared" si="2"/>
        <v/>
      </c>
      <c r="H28" s="58" t="str">
        <f t="shared" si="3"/>
        <v/>
      </c>
      <c r="I28" s="56">
        <v>0.1</v>
      </c>
      <c r="J28" s="68">
        <v>3.2</v>
      </c>
      <c r="K28" s="68">
        <v>10</v>
      </c>
      <c r="L28" s="68">
        <v>50</v>
      </c>
      <c r="M28" s="57" t="str">
        <f t="shared" si="0"/>
        <v/>
      </c>
      <c r="N28" s="107" t="str">
        <f t="shared" si="4"/>
        <v/>
      </c>
      <c r="O28" s="117"/>
      <c r="P28" s="69">
        <v>1</v>
      </c>
      <c r="Q28" s="56">
        <v>50</v>
      </c>
      <c r="R28" s="57" t="str">
        <f t="shared" si="1"/>
        <v/>
      </c>
      <c r="S28" s="58" t="str">
        <f t="shared" si="5"/>
        <v/>
      </c>
      <c r="T28" s="2"/>
    </row>
    <row r="29" spans="1:20" x14ac:dyDescent="0.3">
      <c r="A29" s="4"/>
      <c r="B29" s="2"/>
      <c r="C29" s="53">
        <v>17</v>
      </c>
      <c r="D29" s="56"/>
      <c r="E29" s="87"/>
      <c r="F29" s="9"/>
      <c r="G29" s="57" t="str">
        <f t="shared" si="2"/>
        <v/>
      </c>
      <c r="H29" s="58" t="str">
        <f t="shared" si="3"/>
        <v/>
      </c>
      <c r="I29" s="56">
        <v>0.1</v>
      </c>
      <c r="J29" s="68">
        <v>3.2</v>
      </c>
      <c r="K29" s="68">
        <v>10</v>
      </c>
      <c r="L29" s="68">
        <v>50</v>
      </c>
      <c r="M29" s="57" t="str">
        <f t="shared" si="0"/>
        <v/>
      </c>
      <c r="N29" s="107" t="str">
        <f t="shared" si="4"/>
        <v/>
      </c>
      <c r="O29" s="117"/>
      <c r="P29" s="69">
        <v>1</v>
      </c>
      <c r="Q29" s="56">
        <v>50</v>
      </c>
      <c r="R29" s="57" t="str">
        <f t="shared" si="1"/>
        <v/>
      </c>
      <c r="S29" s="58" t="str">
        <f t="shared" si="5"/>
        <v/>
      </c>
      <c r="T29" s="2"/>
    </row>
    <row r="30" spans="1:20" x14ac:dyDescent="0.3">
      <c r="A30" s="4"/>
      <c r="B30" s="2"/>
      <c r="C30" s="53">
        <v>18</v>
      </c>
      <c r="D30" s="56"/>
      <c r="E30" s="87"/>
      <c r="F30" s="9"/>
      <c r="G30" s="57" t="str">
        <f t="shared" si="2"/>
        <v/>
      </c>
      <c r="H30" s="58" t="str">
        <f t="shared" si="3"/>
        <v/>
      </c>
      <c r="I30" s="56">
        <v>0.1</v>
      </c>
      <c r="J30" s="68">
        <v>3.2</v>
      </c>
      <c r="K30" s="68">
        <v>10</v>
      </c>
      <c r="L30" s="68">
        <v>50</v>
      </c>
      <c r="M30" s="57" t="str">
        <f t="shared" si="0"/>
        <v/>
      </c>
      <c r="N30" s="107" t="str">
        <f t="shared" si="4"/>
        <v/>
      </c>
      <c r="O30" s="117"/>
      <c r="P30" s="69">
        <v>1</v>
      </c>
      <c r="Q30" s="56">
        <v>50</v>
      </c>
      <c r="R30" s="57" t="str">
        <f t="shared" si="1"/>
        <v/>
      </c>
      <c r="S30" s="58" t="str">
        <f t="shared" si="5"/>
        <v/>
      </c>
      <c r="T30" s="2"/>
    </row>
    <row r="31" spans="1:20" x14ac:dyDescent="0.3">
      <c r="A31" s="4"/>
      <c r="B31" s="2"/>
      <c r="C31" s="53">
        <v>19</v>
      </c>
      <c r="D31" s="56"/>
      <c r="E31" s="87"/>
      <c r="F31" s="9"/>
      <c r="G31" s="57" t="str">
        <f t="shared" si="2"/>
        <v/>
      </c>
      <c r="H31" s="58" t="str">
        <f t="shared" si="3"/>
        <v/>
      </c>
      <c r="I31" s="56">
        <v>0.1</v>
      </c>
      <c r="J31" s="68">
        <v>3.2</v>
      </c>
      <c r="K31" s="68">
        <v>10</v>
      </c>
      <c r="L31" s="68">
        <v>50</v>
      </c>
      <c r="M31" s="57" t="str">
        <f t="shared" si="0"/>
        <v/>
      </c>
      <c r="N31" s="107" t="str">
        <f t="shared" si="4"/>
        <v/>
      </c>
      <c r="O31" s="117"/>
      <c r="P31" s="69">
        <v>1</v>
      </c>
      <c r="Q31" s="56">
        <v>50</v>
      </c>
      <c r="R31" s="57" t="str">
        <f t="shared" si="1"/>
        <v/>
      </c>
      <c r="S31" s="58" t="str">
        <f t="shared" si="5"/>
        <v/>
      </c>
      <c r="T31" s="2"/>
    </row>
    <row r="32" spans="1:20" x14ac:dyDescent="0.3">
      <c r="A32" s="4"/>
      <c r="B32" s="2"/>
      <c r="C32" s="53">
        <v>20</v>
      </c>
      <c r="D32" s="56"/>
      <c r="E32" s="87"/>
      <c r="F32" s="9"/>
      <c r="G32" s="57" t="str">
        <f t="shared" si="2"/>
        <v/>
      </c>
      <c r="H32" s="58" t="str">
        <f t="shared" si="3"/>
        <v/>
      </c>
      <c r="I32" s="56">
        <v>0.1</v>
      </c>
      <c r="J32" s="68">
        <v>3.2</v>
      </c>
      <c r="K32" s="68">
        <v>10</v>
      </c>
      <c r="L32" s="68">
        <v>50</v>
      </c>
      <c r="M32" s="57" t="str">
        <f t="shared" si="0"/>
        <v/>
      </c>
      <c r="N32" s="107" t="str">
        <f t="shared" si="4"/>
        <v/>
      </c>
      <c r="O32" s="117"/>
      <c r="P32" s="69">
        <v>1</v>
      </c>
      <c r="Q32" s="56">
        <v>50</v>
      </c>
      <c r="R32" s="57" t="str">
        <f t="shared" si="1"/>
        <v/>
      </c>
      <c r="S32" s="58" t="str">
        <f t="shared" si="5"/>
        <v/>
      </c>
      <c r="T32" s="2"/>
    </row>
    <row r="33" spans="1:20" x14ac:dyDescent="0.3">
      <c r="A33" s="4"/>
      <c r="B33" s="2"/>
      <c r="C33" s="53">
        <v>21</v>
      </c>
      <c r="D33" s="56"/>
      <c r="E33" s="87"/>
      <c r="F33" s="9"/>
      <c r="G33" s="57" t="str">
        <f t="shared" si="2"/>
        <v/>
      </c>
      <c r="H33" s="58" t="str">
        <f t="shared" si="3"/>
        <v/>
      </c>
      <c r="I33" s="56">
        <v>0.1</v>
      </c>
      <c r="J33" s="68">
        <v>3.2</v>
      </c>
      <c r="K33" s="68">
        <v>10</v>
      </c>
      <c r="L33" s="68">
        <v>50</v>
      </c>
      <c r="M33" s="57" t="str">
        <f t="shared" si="0"/>
        <v/>
      </c>
      <c r="N33" s="107" t="str">
        <f t="shared" si="4"/>
        <v/>
      </c>
      <c r="O33" s="117"/>
      <c r="P33" s="69">
        <v>1</v>
      </c>
      <c r="Q33" s="56">
        <v>50</v>
      </c>
      <c r="R33" s="57" t="str">
        <f t="shared" si="1"/>
        <v/>
      </c>
      <c r="S33" s="58" t="str">
        <f t="shared" si="5"/>
        <v/>
      </c>
      <c r="T33" s="2"/>
    </row>
    <row r="34" spans="1:20" x14ac:dyDescent="0.3">
      <c r="A34" s="4"/>
      <c r="B34" s="2"/>
      <c r="C34" s="53">
        <v>22</v>
      </c>
      <c r="D34" s="56"/>
      <c r="E34" s="87"/>
      <c r="F34" s="9"/>
      <c r="G34" s="57" t="str">
        <f t="shared" si="2"/>
        <v/>
      </c>
      <c r="H34" s="58" t="str">
        <f t="shared" si="3"/>
        <v/>
      </c>
      <c r="I34" s="56">
        <v>0.1</v>
      </c>
      <c r="J34" s="68">
        <v>3.2</v>
      </c>
      <c r="K34" s="68">
        <v>10</v>
      </c>
      <c r="L34" s="68">
        <v>50</v>
      </c>
      <c r="M34" s="57" t="str">
        <f t="shared" si="0"/>
        <v/>
      </c>
      <c r="N34" s="107" t="str">
        <f t="shared" si="4"/>
        <v/>
      </c>
      <c r="O34" s="117"/>
      <c r="P34" s="69">
        <v>1</v>
      </c>
      <c r="Q34" s="56">
        <v>50</v>
      </c>
      <c r="R34" s="57" t="str">
        <f t="shared" si="1"/>
        <v/>
      </c>
      <c r="S34" s="58" t="str">
        <f t="shared" si="5"/>
        <v/>
      </c>
      <c r="T34" s="2"/>
    </row>
    <row r="35" spans="1:20" x14ac:dyDescent="0.3">
      <c r="A35" s="4"/>
      <c r="B35" s="2"/>
      <c r="C35" s="53">
        <v>23</v>
      </c>
      <c r="D35" s="56"/>
      <c r="E35" s="87"/>
      <c r="F35" s="9"/>
      <c r="G35" s="57" t="str">
        <f t="shared" si="2"/>
        <v/>
      </c>
      <c r="H35" s="58" t="str">
        <f t="shared" si="3"/>
        <v/>
      </c>
      <c r="I35" s="56">
        <v>0.1</v>
      </c>
      <c r="J35" s="68">
        <v>3.2</v>
      </c>
      <c r="K35" s="68">
        <v>10</v>
      </c>
      <c r="L35" s="68">
        <v>50</v>
      </c>
      <c r="M35" s="57" t="str">
        <f t="shared" si="0"/>
        <v/>
      </c>
      <c r="N35" s="107" t="str">
        <f t="shared" si="4"/>
        <v/>
      </c>
      <c r="O35" s="117"/>
      <c r="P35" s="69">
        <v>1</v>
      </c>
      <c r="Q35" s="56">
        <v>50</v>
      </c>
      <c r="R35" s="57" t="str">
        <f t="shared" si="1"/>
        <v/>
      </c>
      <c r="S35" s="58" t="str">
        <f t="shared" si="5"/>
        <v/>
      </c>
      <c r="T35" s="2"/>
    </row>
    <row r="36" spans="1:20" x14ac:dyDescent="0.3">
      <c r="A36" s="4"/>
      <c r="B36" s="2"/>
      <c r="C36" s="53">
        <v>24</v>
      </c>
      <c r="D36" s="56"/>
      <c r="E36" s="87"/>
      <c r="F36" s="9"/>
      <c r="G36" s="57" t="str">
        <f t="shared" si="2"/>
        <v/>
      </c>
      <c r="H36" s="58" t="str">
        <f t="shared" si="3"/>
        <v/>
      </c>
      <c r="I36" s="56">
        <v>0.1</v>
      </c>
      <c r="J36" s="68">
        <v>3.2</v>
      </c>
      <c r="K36" s="68">
        <v>10</v>
      </c>
      <c r="L36" s="68">
        <v>50</v>
      </c>
      <c r="M36" s="57" t="str">
        <f t="shared" si="0"/>
        <v/>
      </c>
      <c r="N36" s="107" t="str">
        <f t="shared" si="4"/>
        <v/>
      </c>
      <c r="O36" s="117"/>
      <c r="P36" s="69">
        <v>1</v>
      </c>
      <c r="Q36" s="56">
        <v>50</v>
      </c>
      <c r="R36" s="57" t="str">
        <f t="shared" si="1"/>
        <v/>
      </c>
      <c r="S36" s="58" t="str">
        <f t="shared" si="5"/>
        <v/>
      </c>
      <c r="T36" s="2"/>
    </row>
    <row r="37" spans="1:20" x14ac:dyDescent="0.3">
      <c r="A37" s="4"/>
      <c r="B37" s="2"/>
      <c r="C37" s="53">
        <v>25</v>
      </c>
      <c r="D37" s="56"/>
      <c r="E37" s="87"/>
      <c r="F37" s="9"/>
      <c r="G37" s="57" t="str">
        <f t="shared" si="2"/>
        <v/>
      </c>
      <c r="H37" s="58" t="str">
        <f t="shared" si="3"/>
        <v/>
      </c>
      <c r="I37" s="56">
        <v>0.1</v>
      </c>
      <c r="J37" s="68">
        <v>3.2</v>
      </c>
      <c r="K37" s="68">
        <v>10</v>
      </c>
      <c r="L37" s="68">
        <v>50</v>
      </c>
      <c r="M37" s="57" t="str">
        <f t="shared" si="0"/>
        <v/>
      </c>
      <c r="N37" s="107" t="str">
        <f t="shared" si="4"/>
        <v/>
      </c>
      <c r="O37" s="117"/>
      <c r="P37" s="69">
        <v>1</v>
      </c>
      <c r="Q37" s="56">
        <v>50</v>
      </c>
      <c r="R37" s="57" t="str">
        <f t="shared" si="1"/>
        <v/>
      </c>
      <c r="S37" s="58" t="str">
        <f t="shared" si="5"/>
        <v/>
      </c>
      <c r="T37" s="2"/>
    </row>
    <row r="38" spans="1:20" x14ac:dyDescent="0.3">
      <c r="A38" s="4"/>
      <c r="B38" s="2"/>
      <c r="C38" s="53">
        <v>26</v>
      </c>
      <c r="D38" s="56"/>
      <c r="E38" s="87"/>
      <c r="F38" s="9"/>
      <c r="G38" s="57" t="str">
        <f t="shared" si="2"/>
        <v/>
      </c>
      <c r="H38" s="58" t="str">
        <f t="shared" si="3"/>
        <v/>
      </c>
      <c r="I38" s="56">
        <v>0.1</v>
      </c>
      <c r="J38" s="68">
        <v>3.2</v>
      </c>
      <c r="K38" s="68">
        <v>10</v>
      </c>
      <c r="L38" s="68">
        <v>50</v>
      </c>
      <c r="M38" s="57" t="str">
        <f t="shared" si="0"/>
        <v/>
      </c>
      <c r="N38" s="107" t="str">
        <f t="shared" si="4"/>
        <v/>
      </c>
      <c r="O38" s="117"/>
      <c r="P38" s="69">
        <v>1</v>
      </c>
      <c r="Q38" s="56">
        <v>50</v>
      </c>
      <c r="R38" s="57" t="str">
        <f t="shared" si="1"/>
        <v/>
      </c>
      <c r="S38" s="58" t="str">
        <f t="shared" si="5"/>
        <v/>
      </c>
      <c r="T38" s="2"/>
    </row>
    <row r="39" spans="1:20" x14ac:dyDescent="0.3">
      <c r="A39" s="4"/>
      <c r="B39" s="2"/>
      <c r="C39" s="53">
        <v>27</v>
      </c>
      <c r="D39" s="56"/>
      <c r="E39" s="87"/>
      <c r="F39" s="9"/>
      <c r="G39" s="57" t="str">
        <f t="shared" si="2"/>
        <v/>
      </c>
      <c r="H39" s="58" t="str">
        <f t="shared" si="3"/>
        <v/>
      </c>
      <c r="I39" s="56">
        <v>0.1</v>
      </c>
      <c r="J39" s="68">
        <v>3.2</v>
      </c>
      <c r="K39" s="68">
        <v>10</v>
      </c>
      <c r="L39" s="68">
        <v>50</v>
      </c>
      <c r="M39" s="57" t="str">
        <f t="shared" si="0"/>
        <v/>
      </c>
      <c r="N39" s="107" t="str">
        <f t="shared" si="4"/>
        <v/>
      </c>
      <c r="O39" s="117"/>
      <c r="P39" s="69">
        <v>1</v>
      </c>
      <c r="Q39" s="56">
        <v>50</v>
      </c>
      <c r="R39" s="57" t="str">
        <f t="shared" si="1"/>
        <v/>
      </c>
      <c r="S39" s="58" t="str">
        <f t="shared" si="5"/>
        <v/>
      </c>
      <c r="T39" s="2"/>
    </row>
    <row r="40" spans="1:20" x14ac:dyDescent="0.3">
      <c r="A40" s="4"/>
      <c r="B40" s="2"/>
      <c r="C40" s="53">
        <v>28</v>
      </c>
      <c r="D40" s="56"/>
      <c r="E40" s="87"/>
      <c r="F40" s="9"/>
      <c r="G40" s="57" t="str">
        <f t="shared" si="2"/>
        <v/>
      </c>
      <c r="H40" s="58" t="str">
        <f t="shared" si="3"/>
        <v/>
      </c>
      <c r="I40" s="56">
        <v>0.1</v>
      </c>
      <c r="J40" s="68">
        <v>3.2</v>
      </c>
      <c r="K40" s="68">
        <v>10</v>
      </c>
      <c r="L40" s="68">
        <v>50</v>
      </c>
      <c r="M40" s="57" t="str">
        <f t="shared" si="0"/>
        <v/>
      </c>
      <c r="N40" s="107" t="str">
        <f t="shared" si="4"/>
        <v/>
      </c>
      <c r="O40" s="117"/>
      <c r="P40" s="69">
        <v>1</v>
      </c>
      <c r="Q40" s="56">
        <v>50</v>
      </c>
      <c r="R40" s="57" t="str">
        <f t="shared" si="1"/>
        <v/>
      </c>
      <c r="S40" s="58" t="str">
        <f t="shared" si="5"/>
        <v/>
      </c>
      <c r="T40" s="2"/>
    </row>
    <row r="41" spans="1:20" x14ac:dyDescent="0.3">
      <c r="A41" s="4"/>
      <c r="B41" s="2"/>
      <c r="C41" s="53">
        <v>29</v>
      </c>
      <c r="D41" s="56"/>
      <c r="E41" s="87"/>
      <c r="F41" s="9"/>
      <c r="G41" s="57" t="str">
        <f t="shared" si="2"/>
        <v/>
      </c>
      <c r="H41" s="58" t="str">
        <f t="shared" si="3"/>
        <v/>
      </c>
      <c r="I41" s="56">
        <v>0.1</v>
      </c>
      <c r="J41" s="68">
        <v>3.2</v>
      </c>
      <c r="K41" s="68">
        <v>10</v>
      </c>
      <c r="L41" s="68">
        <v>50</v>
      </c>
      <c r="M41" s="57" t="str">
        <f t="shared" si="0"/>
        <v/>
      </c>
      <c r="N41" s="107" t="str">
        <f t="shared" si="4"/>
        <v/>
      </c>
      <c r="O41" s="117"/>
      <c r="P41" s="69">
        <v>1</v>
      </c>
      <c r="Q41" s="56">
        <v>50</v>
      </c>
      <c r="R41" s="57" t="str">
        <f t="shared" si="1"/>
        <v/>
      </c>
      <c r="S41" s="58" t="str">
        <f t="shared" si="5"/>
        <v/>
      </c>
      <c r="T41" s="2"/>
    </row>
    <row r="42" spans="1:20" x14ac:dyDescent="0.3">
      <c r="A42" s="4"/>
      <c r="B42" s="2"/>
      <c r="C42" s="53">
        <v>30</v>
      </c>
      <c r="D42" s="56"/>
      <c r="E42" s="87"/>
      <c r="F42" s="9"/>
      <c r="G42" s="57" t="str">
        <f t="shared" si="2"/>
        <v/>
      </c>
      <c r="H42" s="58" t="str">
        <f t="shared" si="3"/>
        <v/>
      </c>
      <c r="I42" s="56">
        <v>0.1</v>
      </c>
      <c r="J42" s="68">
        <v>3.2</v>
      </c>
      <c r="K42" s="68">
        <v>10</v>
      </c>
      <c r="L42" s="68">
        <v>50</v>
      </c>
      <c r="M42" s="57" t="str">
        <f t="shared" si="0"/>
        <v/>
      </c>
      <c r="N42" s="107" t="str">
        <f t="shared" si="4"/>
        <v/>
      </c>
      <c r="O42" s="117"/>
      <c r="P42" s="69">
        <v>1</v>
      </c>
      <c r="Q42" s="56">
        <v>50</v>
      </c>
      <c r="R42" s="57" t="str">
        <f t="shared" si="1"/>
        <v/>
      </c>
      <c r="S42" s="58" t="str">
        <f t="shared" si="5"/>
        <v/>
      </c>
      <c r="T42" s="2"/>
    </row>
    <row r="43" spans="1:20" x14ac:dyDescent="0.3">
      <c r="A43" s="4"/>
      <c r="B43" s="2"/>
      <c r="C43" s="53">
        <v>31</v>
      </c>
      <c r="D43" s="56"/>
      <c r="E43" s="87"/>
      <c r="F43" s="9"/>
      <c r="G43" s="57" t="str">
        <f t="shared" si="2"/>
        <v/>
      </c>
      <c r="H43" s="58" t="str">
        <f t="shared" si="3"/>
        <v/>
      </c>
      <c r="I43" s="56">
        <v>0.1</v>
      </c>
      <c r="J43" s="68">
        <v>3.2</v>
      </c>
      <c r="K43" s="68">
        <v>10</v>
      </c>
      <c r="L43" s="68">
        <v>50</v>
      </c>
      <c r="M43" s="57" t="str">
        <f t="shared" si="0"/>
        <v/>
      </c>
      <c r="N43" s="107" t="str">
        <f t="shared" si="4"/>
        <v/>
      </c>
      <c r="O43" s="117"/>
      <c r="P43" s="69">
        <v>1</v>
      </c>
      <c r="Q43" s="56">
        <v>50</v>
      </c>
      <c r="R43" s="57" t="str">
        <f t="shared" si="1"/>
        <v/>
      </c>
      <c r="S43" s="58" t="str">
        <f t="shared" si="5"/>
        <v/>
      </c>
      <c r="T43" s="2"/>
    </row>
    <row r="44" spans="1:20" x14ac:dyDescent="0.3">
      <c r="A44" s="4"/>
      <c r="B44" s="2"/>
      <c r="C44" s="53">
        <v>32</v>
      </c>
      <c r="D44" s="56"/>
      <c r="E44" s="87"/>
      <c r="F44" s="9"/>
      <c r="G44" s="57" t="str">
        <f t="shared" si="2"/>
        <v/>
      </c>
      <c r="H44" s="58" t="str">
        <f t="shared" si="3"/>
        <v/>
      </c>
      <c r="I44" s="56">
        <v>0.1</v>
      </c>
      <c r="J44" s="68">
        <v>3.2</v>
      </c>
      <c r="K44" s="68">
        <v>10</v>
      </c>
      <c r="L44" s="68">
        <v>50</v>
      </c>
      <c r="M44" s="57" t="str">
        <f t="shared" si="0"/>
        <v/>
      </c>
      <c r="N44" s="107" t="str">
        <f t="shared" si="4"/>
        <v/>
      </c>
      <c r="O44" s="117"/>
      <c r="P44" s="69">
        <v>1</v>
      </c>
      <c r="Q44" s="56">
        <v>50</v>
      </c>
      <c r="R44" s="57" t="str">
        <f t="shared" si="1"/>
        <v/>
      </c>
      <c r="S44" s="58" t="str">
        <f t="shared" si="5"/>
        <v/>
      </c>
      <c r="T44" s="2"/>
    </row>
    <row r="45" spans="1:20" x14ac:dyDescent="0.3">
      <c r="A45" s="4"/>
      <c r="B45" s="2"/>
      <c r="C45" s="53">
        <v>33</v>
      </c>
      <c r="D45" s="56"/>
      <c r="E45" s="87"/>
      <c r="F45" s="9"/>
      <c r="G45" s="57" t="str">
        <f t="shared" si="2"/>
        <v/>
      </c>
      <c r="H45" s="58" t="str">
        <f t="shared" si="3"/>
        <v/>
      </c>
      <c r="I45" s="56">
        <v>0.1</v>
      </c>
      <c r="J45" s="68">
        <v>3.2</v>
      </c>
      <c r="K45" s="68">
        <v>10</v>
      </c>
      <c r="L45" s="68">
        <v>50</v>
      </c>
      <c r="M45" s="57" t="str">
        <f t="shared" si="0"/>
        <v/>
      </c>
      <c r="N45" s="107" t="str">
        <f t="shared" si="4"/>
        <v/>
      </c>
      <c r="O45" s="117"/>
      <c r="P45" s="69">
        <v>1</v>
      </c>
      <c r="Q45" s="56">
        <v>50</v>
      </c>
      <c r="R45" s="57" t="str">
        <f t="shared" si="1"/>
        <v/>
      </c>
      <c r="S45" s="58" t="str">
        <f t="shared" si="5"/>
        <v/>
      </c>
      <c r="T45" s="2"/>
    </row>
    <row r="46" spans="1:20" x14ac:dyDescent="0.3">
      <c r="A46" s="4"/>
      <c r="B46" s="2"/>
      <c r="C46" s="53">
        <v>34</v>
      </c>
      <c r="D46" s="56"/>
      <c r="E46" s="87"/>
      <c r="F46" s="9"/>
      <c r="G46" s="57" t="str">
        <f t="shared" si="2"/>
        <v/>
      </c>
      <c r="H46" s="58" t="str">
        <f t="shared" si="3"/>
        <v/>
      </c>
      <c r="I46" s="56">
        <v>0.1</v>
      </c>
      <c r="J46" s="68">
        <v>3.2</v>
      </c>
      <c r="K46" s="68">
        <v>10</v>
      </c>
      <c r="L46" s="68">
        <v>50</v>
      </c>
      <c r="M46" s="57" t="str">
        <f t="shared" si="0"/>
        <v/>
      </c>
      <c r="N46" s="107" t="str">
        <f t="shared" si="4"/>
        <v/>
      </c>
      <c r="O46" s="117"/>
      <c r="P46" s="69">
        <v>1</v>
      </c>
      <c r="Q46" s="56">
        <v>50</v>
      </c>
      <c r="R46" s="57" t="str">
        <f t="shared" si="1"/>
        <v/>
      </c>
      <c r="S46" s="58" t="str">
        <f t="shared" si="5"/>
        <v/>
      </c>
      <c r="T46" s="2"/>
    </row>
    <row r="47" spans="1:20" x14ac:dyDescent="0.3">
      <c r="A47" s="4"/>
      <c r="B47" s="2"/>
      <c r="C47" s="53">
        <v>35</v>
      </c>
      <c r="D47" s="56"/>
      <c r="E47" s="87"/>
      <c r="F47" s="9"/>
      <c r="G47" s="57" t="str">
        <f t="shared" si="2"/>
        <v/>
      </c>
      <c r="H47" s="58" t="str">
        <f t="shared" si="3"/>
        <v/>
      </c>
      <c r="I47" s="56">
        <v>0.1</v>
      </c>
      <c r="J47" s="68">
        <v>3.2</v>
      </c>
      <c r="K47" s="68">
        <v>10</v>
      </c>
      <c r="L47" s="68">
        <v>50</v>
      </c>
      <c r="M47" s="57" t="str">
        <f t="shared" si="0"/>
        <v/>
      </c>
      <c r="N47" s="107" t="str">
        <f t="shared" si="4"/>
        <v/>
      </c>
      <c r="O47" s="117"/>
      <c r="P47" s="69">
        <v>1</v>
      </c>
      <c r="Q47" s="56">
        <v>50</v>
      </c>
      <c r="R47" s="57" t="str">
        <f t="shared" si="1"/>
        <v/>
      </c>
      <c r="S47" s="58" t="str">
        <f t="shared" si="5"/>
        <v/>
      </c>
      <c r="T47" s="2"/>
    </row>
    <row r="48" spans="1:20" x14ac:dyDescent="0.3">
      <c r="A48" s="4"/>
      <c r="B48" s="2"/>
      <c r="C48" s="53">
        <v>36</v>
      </c>
      <c r="D48" s="56"/>
      <c r="E48" s="87"/>
      <c r="F48" s="9"/>
      <c r="G48" s="57" t="str">
        <f t="shared" si="2"/>
        <v/>
      </c>
      <c r="H48" s="58" t="str">
        <f t="shared" si="3"/>
        <v/>
      </c>
      <c r="I48" s="56">
        <v>0.1</v>
      </c>
      <c r="J48" s="68">
        <v>3.2</v>
      </c>
      <c r="K48" s="68">
        <v>10</v>
      </c>
      <c r="L48" s="68">
        <v>50</v>
      </c>
      <c r="M48" s="57" t="str">
        <f t="shared" si="0"/>
        <v/>
      </c>
      <c r="N48" s="107" t="str">
        <f t="shared" si="4"/>
        <v/>
      </c>
      <c r="O48" s="117"/>
      <c r="P48" s="69">
        <v>1</v>
      </c>
      <c r="Q48" s="56">
        <v>50</v>
      </c>
      <c r="R48" s="57" t="str">
        <f t="shared" si="1"/>
        <v/>
      </c>
      <c r="S48" s="58" t="str">
        <f t="shared" si="5"/>
        <v/>
      </c>
      <c r="T48" s="2"/>
    </row>
    <row r="49" spans="1:59" x14ac:dyDescent="0.3">
      <c r="A49" s="4"/>
      <c r="B49" s="2"/>
      <c r="C49" s="53">
        <v>37</v>
      </c>
      <c r="D49" s="56"/>
      <c r="E49" s="87"/>
      <c r="F49" s="9"/>
      <c r="G49" s="57" t="str">
        <f t="shared" si="2"/>
        <v/>
      </c>
      <c r="H49" s="58" t="str">
        <f t="shared" si="3"/>
        <v/>
      </c>
      <c r="I49" s="56">
        <v>0.1</v>
      </c>
      <c r="J49" s="68">
        <v>3.2</v>
      </c>
      <c r="K49" s="68">
        <v>10</v>
      </c>
      <c r="L49" s="68">
        <v>50</v>
      </c>
      <c r="M49" s="57" t="str">
        <f t="shared" si="0"/>
        <v/>
      </c>
      <c r="N49" s="107" t="str">
        <f t="shared" si="4"/>
        <v/>
      </c>
      <c r="O49" s="117"/>
      <c r="P49" s="69">
        <v>1</v>
      </c>
      <c r="Q49" s="56">
        <v>50</v>
      </c>
      <c r="R49" s="57" t="str">
        <f t="shared" si="1"/>
        <v/>
      </c>
      <c r="S49" s="58" t="str">
        <f t="shared" si="5"/>
        <v/>
      </c>
      <c r="T49" s="2"/>
    </row>
    <row r="50" spans="1:59" x14ac:dyDescent="0.3">
      <c r="A50" s="4"/>
      <c r="B50" s="2"/>
      <c r="C50" s="53">
        <v>38</v>
      </c>
      <c r="D50" s="56"/>
      <c r="E50" s="87"/>
      <c r="F50" s="9"/>
      <c r="G50" s="57" t="str">
        <f t="shared" si="2"/>
        <v/>
      </c>
      <c r="H50" s="58" t="str">
        <f t="shared" si="3"/>
        <v/>
      </c>
      <c r="I50" s="56">
        <v>0.1</v>
      </c>
      <c r="J50" s="68">
        <v>3.2</v>
      </c>
      <c r="K50" s="68">
        <v>10</v>
      </c>
      <c r="L50" s="68">
        <v>50</v>
      </c>
      <c r="M50" s="57" t="str">
        <f t="shared" si="0"/>
        <v/>
      </c>
      <c r="N50" s="107" t="str">
        <f t="shared" si="4"/>
        <v/>
      </c>
      <c r="O50" s="117"/>
      <c r="P50" s="69">
        <v>1</v>
      </c>
      <c r="Q50" s="56">
        <v>50</v>
      </c>
      <c r="R50" s="57" t="str">
        <f t="shared" si="1"/>
        <v/>
      </c>
      <c r="S50" s="58" t="str">
        <f t="shared" si="5"/>
        <v/>
      </c>
      <c r="T50" s="2"/>
    </row>
    <row r="51" spans="1:59" x14ac:dyDescent="0.3">
      <c r="A51" s="4"/>
      <c r="B51" s="2"/>
      <c r="C51" s="53">
        <v>39</v>
      </c>
      <c r="D51" s="56"/>
      <c r="E51" s="87"/>
      <c r="F51" s="9"/>
      <c r="G51" s="57" t="str">
        <f t="shared" si="2"/>
        <v/>
      </c>
      <c r="H51" s="58" t="str">
        <f t="shared" si="3"/>
        <v/>
      </c>
      <c r="I51" s="56">
        <v>0.1</v>
      </c>
      <c r="J51" s="68">
        <v>3.2</v>
      </c>
      <c r="K51" s="68">
        <v>10</v>
      </c>
      <c r="L51" s="68">
        <v>50</v>
      </c>
      <c r="M51" s="57" t="str">
        <f t="shared" si="0"/>
        <v/>
      </c>
      <c r="N51" s="107" t="str">
        <f t="shared" si="4"/>
        <v/>
      </c>
      <c r="O51" s="117"/>
      <c r="P51" s="69">
        <v>1</v>
      </c>
      <c r="Q51" s="56">
        <v>50</v>
      </c>
      <c r="R51" s="57" t="str">
        <f t="shared" si="1"/>
        <v/>
      </c>
      <c r="S51" s="58" t="str">
        <f t="shared" si="5"/>
        <v/>
      </c>
      <c r="T51" s="2"/>
    </row>
    <row r="52" spans="1:59" x14ac:dyDescent="0.3">
      <c r="A52" s="4"/>
      <c r="B52" s="2"/>
      <c r="C52" s="53">
        <v>40</v>
      </c>
      <c r="D52" s="56"/>
      <c r="E52" s="87"/>
      <c r="F52" s="9"/>
      <c r="G52" s="57" t="str">
        <f t="shared" si="2"/>
        <v/>
      </c>
      <c r="H52" s="58" t="str">
        <f t="shared" si="3"/>
        <v/>
      </c>
      <c r="I52" s="56">
        <v>0.1</v>
      </c>
      <c r="J52" s="68">
        <v>3.2</v>
      </c>
      <c r="K52" s="68">
        <v>10</v>
      </c>
      <c r="L52" s="68">
        <v>50</v>
      </c>
      <c r="M52" s="57" t="str">
        <f t="shared" si="0"/>
        <v/>
      </c>
      <c r="N52" s="107" t="str">
        <f t="shared" si="4"/>
        <v/>
      </c>
      <c r="O52" s="117"/>
      <c r="P52" s="69">
        <v>1</v>
      </c>
      <c r="Q52" s="56">
        <v>50</v>
      </c>
      <c r="R52" s="57" t="str">
        <f t="shared" si="1"/>
        <v/>
      </c>
      <c r="S52" s="58" t="str">
        <f t="shared" si="5"/>
        <v/>
      </c>
      <c r="T52" s="2"/>
    </row>
    <row r="53" spans="1:59" x14ac:dyDescent="0.3">
      <c r="A53" s="4"/>
      <c r="B53" s="2"/>
      <c r="C53" s="31"/>
      <c r="D53" s="31"/>
      <c r="E53" s="32"/>
      <c r="F53" s="32"/>
      <c r="G53" s="32"/>
      <c r="H53" s="32"/>
      <c r="I53" s="32"/>
      <c r="J53" s="32"/>
      <c r="K53" s="32"/>
      <c r="L53" s="32"/>
      <c r="M53" s="32"/>
      <c r="N53" s="101"/>
      <c r="O53" s="101"/>
      <c r="P53" s="32"/>
      <c r="Q53" s="32"/>
      <c r="R53" s="32"/>
      <c r="S53" s="101"/>
      <c r="T53" s="31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  <c r="AN53" s="115"/>
      <c r="AO53" s="115"/>
      <c r="AP53" s="115"/>
      <c r="AQ53" s="115"/>
      <c r="AR53" s="115"/>
      <c r="AS53" s="115"/>
      <c r="AT53" s="115"/>
      <c r="AU53" s="115"/>
      <c r="AV53" s="115"/>
      <c r="AW53" s="115"/>
      <c r="AX53" s="115"/>
      <c r="AY53" s="115"/>
      <c r="AZ53" s="115"/>
      <c r="BA53" s="115"/>
      <c r="BB53" s="115"/>
      <c r="BC53" s="115"/>
      <c r="BD53" s="115"/>
      <c r="BE53" s="115"/>
      <c r="BF53" s="115"/>
      <c r="BG53" s="115"/>
    </row>
    <row r="54" spans="1:59" x14ac:dyDescent="0.3">
      <c r="A54" s="4"/>
      <c r="B54" s="2"/>
      <c r="C54" s="31"/>
      <c r="D54" s="31"/>
      <c r="E54" s="32"/>
      <c r="F54" s="32"/>
      <c r="G54" s="32"/>
      <c r="H54" s="32"/>
      <c r="I54" s="32"/>
      <c r="J54" s="32"/>
      <c r="K54" s="32"/>
      <c r="L54" s="32"/>
      <c r="M54" s="32"/>
      <c r="N54" s="101"/>
      <c r="O54" s="101"/>
      <c r="P54" s="32"/>
      <c r="Q54" s="32"/>
      <c r="R54" s="32"/>
      <c r="S54" s="101"/>
      <c r="T54" s="31"/>
      <c r="U54" s="115"/>
      <c r="V54" s="115"/>
      <c r="W54" s="115"/>
      <c r="X54" s="115"/>
      <c r="Y54" s="115"/>
      <c r="Z54" s="115"/>
      <c r="AA54" s="115"/>
      <c r="AB54" s="115"/>
      <c r="AC54" s="115"/>
      <c r="AD54" s="115"/>
      <c r="AE54" s="115"/>
      <c r="AF54" s="115"/>
      <c r="AG54" s="115"/>
      <c r="AH54" s="115"/>
      <c r="AI54" s="115"/>
      <c r="AJ54" s="115"/>
      <c r="AK54" s="115"/>
      <c r="AL54" s="115"/>
      <c r="AM54" s="115"/>
      <c r="AN54" s="115"/>
      <c r="AO54" s="115"/>
      <c r="AP54" s="115"/>
      <c r="AQ54" s="115"/>
      <c r="AR54" s="115"/>
      <c r="AS54" s="115"/>
      <c r="AT54" s="115"/>
      <c r="AU54" s="115"/>
      <c r="AV54" s="115"/>
      <c r="AW54" s="115"/>
      <c r="AX54" s="115"/>
      <c r="AY54" s="115"/>
      <c r="AZ54" s="115"/>
      <c r="BA54" s="115"/>
      <c r="BB54" s="115"/>
      <c r="BC54" s="115"/>
      <c r="BD54" s="115"/>
      <c r="BE54" s="115"/>
      <c r="BF54" s="115"/>
      <c r="BG54" s="115"/>
    </row>
    <row r="55" spans="1:59" ht="9.1999999999999993" customHeight="1" x14ac:dyDescent="0.3">
      <c r="A55" s="4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102"/>
      <c r="O55" s="102"/>
      <c r="P55" s="2"/>
      <c r="Q55" s="2"/>
      <c r="R55" s="2"/>
      <c r="S55" s="102"/>
      <c r="T55" s="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2"/>
      <c r="AH55" s="112"/>
      <c r="AI55" s="112"/>
      <c r="AJ55" s="112"/>
      <c r="AK55" s="112"/>
      <c r="AL55" s="112"/>
      <c r="AM55" s="112"/>
      <c r="AN55" s="112"/>
      <c r="AO55" s="112"/>
      <c r="AP55" s="112"/>
      <c r="AQ55" s="112"/>
      <c r="AR55" s="112"/>
      <c r="AS55" s="112"/>
      <c r="AT55" s="112"/>
      <c r="AU55" s="112"/>
      <c r="AV55" s="112"/>
      <c r="AW55" s="112"/>
      <c r="AX55" s="112"/>
      <c r="AY55" s="112"/>
      <c r="AZ55" s="112"/>
      <c r="BA55" s="112"/>
      <c r="BB55" s="112"/>
      <c r="BC55" s="112"/>
      <c r="BD55" s="112"/>
      <c r="BE55" s="112"/>
      <c r="BF55" s="112"/>
      <c r="BG55" s="112"/>
    </row>
    <row r="56" spans="1:59" ht="399.9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103"/>
      <c r="O56" s="103"/>
      <c r="P56" s="3"/>
      <c r="Q56" s="3"/>
      <c r="R56" s="3"/>
      <c r="S56" s="103"/>
      <c r="T56" s="3"/>
    </row>
  </sheetData>
  <sheetProtection password="8E71" sheet="1" objects="1" scenarios="1"/>
  <mergeCells count="2">
    <mergeCell ref="E4:G4"/>
    <mergeCell ref="E11:F11"/>
  </mergeCells>
  <phoneticPr fontId="0" type="noConversion"/>
  <dataValidations count="1">
    <dataValidation allowBlank="1" showInputMessage="1" sqref="E7:H8 F9:F10 E1:H5 E12:F65536 G9:H65536 A1:D1048576 E9:E11 I1:IV1048576"/>
  </dataValidations>
  <pageMargins left="0.59055118110236227" right="0.59055118110236227" top="0.59055118110236227" bottom="0.98425196850393704" header="0.51181102362204722" footer="0.51181102362204722"/>
  <pageSetup paperSize="9" fitToHeight="0" orientation="landscape" horizontalDpi="360" verticalDpi="360" r:id="rId1"/>
  <headerFooter alignWithMargins="0">
    <oddFooter>&amp;LPrinted on &amp;D, Page &amp;P of &amp;N</oddFooter>
  </headerFooter>
  <rowBreaks count="1" manualBreakCount="1">
    <brk id="41" min="1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20</vt:i4>
      </vt:variant>
    </vt:vector>
  </HeadingPairs>
  <TitlesOfParts>
    <vt:vector size="22" baseType="lpstr">
      <vt:lpstr>Instructions</vt:lpstr>
      <vt:lpstr>MegaCalc</vt:lpstr>
      <vt:lpstr>Absorbance_A</vt:lpstr>
      <vt:lpstr>Absorbance_B</vt:lpstr>
      <vt:lpstr>Analyte_Units_g</vt:lpstr>
      <vt:lpstr>Analyte_Units_L</vt:lpstr>
      <vt:lpstr>Average_absorbance</vt:lpstr>
      <vt:lpstr>Contact_us</vt:lpstr>
      <vt:lpstr>Dilution_fold</vt:lpstr>
      <vt:lpstr>Extract_volume_mL</vt:lpstr>
      <vt:lpstr>Incubation_time_min</vt:lpstr>
      <vt:lpstr>Instructions</vt:lpstr>
      <vt:lpstr>Instructions!Print_Area</vt:lpstr>
      <vt:lpstr>MegaCalc!Print_Area</vt:lpstr>
      <vt:lpstr>MegaCalc!Print_Titles</vt:lpstr>
      <vt:lpstr>Replicate_1</vt:lpstr>
      <vt:lpstr>Replicate_2</vt:lpstr>
      <vt:lpstr>Replicate_average</vt:lpstr>
      <vt:lpstr>Sample_volume_mL</vt:lpstr>
      <vt:lpstr>Sample_weight_g</vt:lpstr>
      <vt:lpstr>Total_volume_assay_mL</vt:lpstr>
      <vt:lpstr>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Maciej Peplinski</cp:lastModifiedBy>
  <cp:lastPrinted>2005-02-08T23:06:41Z</cp:lastPrinted>
  <dcterms:created xsi:type="dcterms:W3CDTF">2004-10-05T18:50:23Z</dcterms:created>
  <dcterms:modified xsi:type="dcterms:W3CDTF">2019-09-11T11:36:27Z</dcterms:modified>
</cp:coreProperties>
</file>