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FRUCHK\"/>
    </mc:Choice>
  </mc:AlternateContent>
  <xr:revisionPtr revIDLastSave="0" documentId="13_ncr:48009_{C0C35893-A8E2-419C-8459-B30B378C7251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1" r:id="rId1"/>
    <sheet name="MegaCalc" sheetId="3" r:id="rId2"/>
  </sheets>
  <definedNames>
    <definedName name="A1_ablank_1">MegaCalc!#REF!</definedName>
    <definedName name="A1_ablank_2">MegaCalc!#REF!</definedName>
    <definedName name="A1_ablank_ave">MegaCalc!#REF!</definedName>
    <definedName name="A1_ublank_1">MegaCalc!#REF!</definedName>
    <definedName name="A1_ublank_2">MegaCalc!#REF!</definedName>
    <definedName name="A1_ublank_ave">MegaCalc!#REF!</definedName>
    <definedName name="A2_ablank_1">MegaCalc!#REF!</definedName>
    <definedName name="A2_ablank_2">MegaCalc!#REF!</definedName>
    <definedName name="A2_ablank_ave">MegaCalc!#REF!</definedName>
    <definedName name="A2_ublank_1">MegaCalc!#REF!</definedName>
    <definedName name="A2_ublank_2">MegaCalc!#REF!</definedName>
    <definedName name="A2_ublank_ave">MegaCalc!#REF!</definedName>
    <definedName name="Change_absorbance">MegaCalc!$K$9:$K$29</definedName>
    <definedName name="Concentration_gg">MegaCalc!$Q$9:$Q$29</definedName>
    <definedName name="Concentration_gL">MegaCalc!$M$9:$M$29</definedName>
    <definedName name="Contact_us">Instructions!$C$40</definedName>
    <definedName name="Dilution">MegaCalc!$I$9:$I$68</definedName>
    <definedName name="Instructions">Instructions!$A$2</definedName>
    <definedName name="_xlnm.Print_Area" localSheetId="0">Instructions!$B$2:$P$42</definedName>
    <definedName name="_xlnm.Print_Area" localSheetId="1">MegaCalc!$B$2:$S$29</definedName>
    <definedName name="_xlnm.Print_Titles" localSheetId="1">MegaCalc!$7:$8</definedName>
    <definedName name="Sample_con_gL">MegaCalc!$P$9:$P$29</definedName>
    <definedName name="Sample_volume">MegaCalc!$H$9:$H$68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3" l="1"/>
  <c r="Q64" i="3"/>
  <c r="Q63" i="3"/>
  <c r="R63" i="3" s="1"/>
  <c r="Q66" i="3"/>
  <c r="R66" i="3" s="1"/>
  <c r="Q18" i="3"/>
  <c r="Q21" i="3"/>
  <c r="Q22" i="3"/>
  <c r="Q26" i="3"/>
  <c r="R26" i="3" s="1"/>
  <c r="Q33" i="3"/>
  <c r="R33" i="3" s="1"/>
  <c r="Q37" i="3"/>
  <c r="Q56" i="3"/>
  <c r="R56" i="3" s="1"/>
  <c r="R18" i="3"/>
  <c r="K67" i="3"/>
  <c r="L67" i="3" s="1"/>
  <c r="M67" i="3"/>
  <c r="Q67" i="3" s="1"/>
  <c r="K66" i="3"/>
  <c r="L66" i="3"/>
  <c r="K64" i="3"/>
  <c r="L64" i="3" s="1"/>
  <c r="M63" i="3"/>
  <c r="N63" i="3"/>
  <c r="L63" i="3"/>
  <c r="K63" i="3"/>
  <c r="K61" i="3"/>
  <c r="M61" i="3"/>
  <c r="K60" i="3"/>
  <c r="L60" i="3" s="1"/>
  <c r="K58" i="3"/>
  <c r="L58" i="3"/>
  <c r="M57" i="3"/>
  <c r="N57" i="3" s="1"/>
  <c r="K57" i="3"/>
  <c r="L57" i="3"/>
  <c r="K55" i="3"/>
  <c r="L55" i="3" s="1"/>
  <c r="K54" i="3"/>
  <c r="L54" i="3"/>
  <c r="K52" i="3"/>
  <c r="L52" i="3" s="1"/>
  <c r="K51" i="3"/>
  <c r="L51" i="3"/>
  <c r="M49" i="3"/>
  <c r="Q49" i="3" s="1"/>
  <c r="K49" i="3"/>
  <c r="L49" i="3"/>
  <c r="K48" i="3"/>
  <c r="L48" i="3"/>
  <c r="K46" i="3"/>
  <c r="L46" i="3"/>
  <c r="M45" i="3"/>
  <c r="Q45" i="3" s="1"/>
  <c r="R45" i="3" s="1"/>
  <c r="N45" i="3"/>
  <c r="K45" i="3"/>
  <c r="L45" i="3"/>
  <c r="M43" i="3"/>
  <c r="M44" i="3" s="1"/>
  <c r="L43" i="3"/>
  <c r="K43" i="3"/>
  <c r="K42" i="3"/>
  <c r="L42" i="3"/>
  <c r="K40" i="3"/>
  <c r="L40" i="3" s="1"/>
  <c r="M39" i="3"/>
  <c r="Q39" i="3" s="1"/>
  <c r="R39" i="3" s="1"/>
  <c r="N39" i="3"/>
  <c r="K39" i="3"/>
  <c r="L39" i="3" s="1"/>
  <c r="M37" i="3"/>
  <c r="K37" i="3"/>
  <c r="L37" i="3"/>
  <c r="K36" i="3"/>
  <c r="L36" i="3"/>
  <c r="K34" i="3"/>
  <c r="L34" i="3"/>
  <c r="M33" i="3"/>
  <c r="N33" i="3"/>
  <c r="K33" i="3"/>
  <c r="L33" i="3"/>
  <c r="M31" i="3"/>
  <c r="Q31" i="3" s="1"/>
  <c r="K31" i="3"/>
  <c r="L31" i="3" s="1"/>
  <c r="K30" i="3"/>
  <c r="L30" i="3" s="1"/>
  <c r="K28" i="3"/>
  <c r="L28" i="3"/>
  <c r="K27" i="3"/>
  <c r="L27" i="3" s="1"/>
  <c r="K25" i="3"/>
  <c r="M25" i="3"/>
  <c r="Q25" i="3" s="1"/>
  <c r="K24" i="3"/>
  <c r="L24" i="3" s="1"/>
  <c r="K22" i="3"/>
  <c r="M22" i="3"/>
  <c r="M23" i="3" s="1"/>
  <c r="K21" i="3"/>
  <c r="L21" i="3" s="1"/>
  <c r="M21" i="3"/>
  <c r="K19" i="3"/>
  <c r="L19" i="3"/>
  <c r="K18" i="3"/>
  <c r="L18" i="3" s="1"/>
  <c r="M18" i="3"/>
  <c r="K16" i="3"/>
  <c r="L16" i="3"/>
  <c r="K15" i="3"/>
  <c r="L15" i="3" s="1"/>
  <c r="K13" i="3"/>
  <c r="L13" i="3"/>
  <c r="K12" i="3"/>
  <c r="L12" i="3" s="1"/>
  <c r="K10" i="3"/>
  <c r="L10" i="3"/>
  <c r="K9" i="3"/>
  <c r="L9" i="3" s="1"/>
  <c r="L61" i="3"/>
  <c r="M16" i="3"/>
  <c r="Q16" i="3" s="1"/>
  <c r="M51" i="3"/>
  <c r="N51" i="3" s="1"/>
  <c r="M55" i="3"/>
  <c r="Q55" i="3" s="1"/>
  <c r="M13" i="3"/>
  <c r="Q13" i="3" s="1"/>
  <c r="M52" i="3"/>
  <c r="Q52" i="3" s="1"/>
  <c r="M54" i="3"/>
  <c r="Q54" i="3" s="1"/>
  <c r="R54" i="3" s="1"/>
  <c r="M58" i="3"/>
  <c r="Q58" i="3" s="1"/>
  <c r="M60" i="3"/>
  <c r="Q60" i="3" s="1"/>
  <c r="R60" i="3" s="1"/>
  <c r="M64" i="3"/>
  <c r="M66" i="3"/>
  <c r="M30" i="3"/>
  <c r="Q30" i="3" s="1"/>
  <c r="R30" i="3" s="1"/>
  <c r="M34" i="3"/>
  <c r="Q34" i="3" s="1"/>
  <c r="M36" i="3"/>
  <c r="M38" i="3" s="1"/>
  <c r="M40" i="3"/>
  <c r="Q40" i="3" s="1"/>
  <c r="M42" i="3"/>
  <c r="Q42" i="3" s="1"/>
  <c r="R42" i="3" s="1"/>
  <c r="M46" i="3"/>
  <c r="Q46" i="3" s="1"/>
  <c r="M48" i="3"/>
  <c r="Q48" i="3" s="1"/>
  <c r="R48" i="3" s="1"/>
  <c r="M9" i="3"/>
  <c r="N9" i="3"/>
  <c r="M12" i="3"/>
  <c r="N12" i="3" s="1"/>
  <c r="L22" i="3"/>
  <c r="L25" i="3"/>
  <c r="M28" i="3"/>
  <c r="Q28" i="3" s="1"/>
  <c r="M10" i="3"/>
  <c r="Q10" i="3"/>
  <c r="M19" i="3"/>
  <c r="Q19" i="3" s="1"/>
  <c r="M27" i="3"/>
  <c r="Q27" i="3" s="1"/>
  <c r="R27" i="3" s="1"/>
  <c r="M24" i="3"/>
  <c r="Q24" i="3" s="1"/>
  <c r="R24" i="3" s="1"/>
  <c r="R21" i="3"/>
  <c r="N21" i="3"/>
  <c r="N18" i="3"/>
  <c r="M15" i="3"/>
  <c r="Q15" i="3" s="1"/>
  <c r="R15" i="3" s="1"/>
  <c r="M65" i="3"/>
  <c r="Q65" i="3" s="1"/>
  <c r="R65" i="3" s="1"/>
  <c r="M41" i="3"/>
  <c r="Q41" i="3" s="1"/>
  <c r="R41" i="3" s="1"/>
  <c r="N54" i="3"/>
  <c r="M56" i="3"/>
  <c r="M62" i="3"/>
  <c r="N62" i="3" s="1"/>
  <c r="N66" i="3"/>
  <c r="M68" i="3"/>
  <c r="Q68" i="3" s="1"/>
  <c r="R68" i="3" s="1"/>
  <c r="N36" i="3"/>
  <c r="N42" i="3"/>
  <c r="N48" i="3"/>
  <c r="M29" i="3"/>
  <c r="N29" i="3" s="1"/>
  <c r="N24" i="3"/>
  <c r="M26" i="3"/>
  <c r="N65" i="3"/>
  <c r="N68" i="3"/>
  <c r="N56" i="3"/>
  <c r="N26" i="3"/>
  <c r="M11" i="3"/>
  <c r="Q9" i="3"/>
  <c r="R9" i="3"/>
  <c r="Q11" i="3"/>
  <c r="R11" i="3"/>
  <c r="N11" i="3"/>
  <c r="Q38" i="3" l="1"/>
  <c r="R38" i="3" s="1"/>
  <c r="N38" i="3"/>
  <c r="N44" i="3"/>
  <c r="Q44" i="3"/>
  <c r="R44" i="3" s="1"/>
  <c r="Q23" i="3"/>
  <c r="R23" i="3" s="1"/>
  <c r="N23" i="3"/>
  <c r="Q29" i="3"/>
  <c r="R29" i="3" s="1"/>
  <c r="Q12" i="3"/>
  <c r="R12" i="3" s="1"/>
  <c r="N27" i="3"/>
  <c r="M32" i="3"/>
  <c r="Q43" i="3"/>
  <c r="Q36" i="3"/>
  <c r="R36" i="3" s="1"/>
  <c r="Q62" i="3"/>
  <c r="R62" i="3" s="1"/>
  <c r="M14" i="3"/>
  <c r="N15" i="3"/>
  <c r="N30" i="3"/>
  <c r="M47" i="3"/>
  <c r="N60" i="3"/>
  <c r="M53" i="3"/>
  <c r="Q57" i="3"/>
  <c r="R57" i="3" s="1"/>
  <c r="M17" i="3"/>
  <c r="M59" i="3"/>
  <c r="Q51" i="3"/>
  <c r="R51" i="3" s="1"/>
  <c r="M20" i="3"/>
  <c r="M50" i="3"/>
  <c r="N41" i="3"/>
  <c r="M35" i="3"/>
  <c r="Q35" i="3" l="1"/>
  <c r="R35" i="3" s="1"/>
  <c r="N35" i="3"/>
  <c r="Q53" i="3"/>
  <c r="R53" i="3" s="1"/>
  <c r="N53" i="3"/>
  <c r="Q59" i="3"/>
  <c r="R59" i="3" s="1"/>
  <c r="N59" i="3"/>
  <c r="N14" i="3"/>
  <c r="Q14" i="3"/>
  <c r="R14" i="3" s="1"/>
  <c r="N32" i="3"/>
  <c r="Q32" i="3"/>
  <c r="R32" i="3" s="1"/>
  <c r="Q20" i="3"/>
  <c r="R20" i="3" s="1"/>
  <c r="N20" i="3"/>
  <c r="N50" i="3"/>
  <c r="Q50" i="3"/>
  <c r="R50" i="3" s="1"/>
  <c r="N17" i="3"/>
  <c r="Q17" i="3"/>
  <c r="R17" i="3" s="1"/>
  <c r="Q47" i="3"/>
  <c r="R47" i="3" s="1"/>
  <c r="N47" i="3"/>
</calcChain>
</file>

<file path=xl/comments1.xml><?xml version="1.0" encoding="utf-8"?>
<comments xmlns="http://schemas.openxmlformats.org/spreadsheetml/2006/main">
  <authors>
    <author>User</author>
  </authors>
  <commentList>
    <comment ref="L18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sugars and fructan per litre of sample </t>
        </r>
      </text>
    </comment>
    <comment ref="N18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18" authorId="0" shapeId="0">
      <text>
        <r>
          <rPr>
            <b/>
            <sz val="8"/>
            <color indexed="81"/>
            <rFont val="Tahoma"/>
            <family val="2"/>
          </rPr>
          <t>Concentration: grams of sugars and fructan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8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sugars and fructan per litre of sample 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8" authorId="0" shapeId="0">
      <text>
        <r>
          <rPr>
            <b/>
            <sz val="8"/>
            <color indexed="81"/>
            <rFont val="Tahoma"/>
            <family val="2"/>
          </rPr>
          <t>Concentration: grams of sugars and fructan per 100 grams of sample</t>
        </r>
      </text>
    </comment>
  </commentList>
</comments>
</file>

<file path=xl/sharedStrings.xml><?xml version="1.0" encoding="utf-8"?>
<sst xmlns="http://schemas.openxmlformats.org/spreadsheetml/2006/main" count="111" uniqueCount="38">
  <si>
    <t>Sample identifier</t>
  </si>
  <si>
    <t>Results</t>
  </si>
  <si>
    <t>Sample
(g/L)</t>
  </si>
  <si>
    <t>info@megazyme.com</t>
  </si>
  <si>
    <t>www.megazyme.com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</si>
  <si>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</si>
  <si>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</si>
  <si>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</si>
  <si>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</si>
  <si>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</si>
  <si>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</si>
  <si>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</si>
  <si>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</si>
  <si>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</si>
  <si>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</si>
  <si>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</si>
  <si>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</si>
  <si>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Analyte</t>
  </si>
  <si>
    <t xml:space="preserve">   Abs Analyte</t>
  </si>
  <si>
    <t>Analyte
(g/L)</t>
  </si>
  <si>
    <t>Analyte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</si>
  <si>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</si>
  <si>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</si>
  <si>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(as g/L or g/100 g) from raw absorbance data. </t>
    </r>
  </si>
  <si>
    <t>Fructan</t>
  </si>
  <si>
    <t>Fructan + Sugars</t>
  </si>
  <si>
    <t>Sugars</t>
  </si>
  <si>
    <t xml:space="preserve">For use with K-FRUHK version 12/12 and subsequent versions </t>
  </si>
  <si>
    <t>Megazyme Knowledge Base</t>
  </si>
  <si>
    <t>Customer Support</t>
  </si>
  <si>
    <t>Contact Us</t>
  </si>
  <si>
    <t xml:space="preserve">Further Support </t>
  </si>
  <si>
    <t>To obtain further information about the specific test, or indeed any of the Megazyme products, please consult our web site.</t>
  </si>
  <si>
    <t>If you have specific questions, please contact us directly:</t>
  </si>
  <si>
    <t>Technical Support:</t>
  </si>
  <si>
    <t>Customer Support and Sales Information:</t>
  </si>
  <si>
    <t>General Information:</t>
  </si>
  <si>
    <t>K-FRUCHK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</si>
</sst>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2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2" fillId="3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3" borderId="0" xfId="0" applyNumberFormat="1" applyFont="1" applyFill="1" applyBorder="1" applyAlignment="1" applyProtection="1">
      <alignment horizontal="left"/>
    </xf>
    <xf numFmtId="182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8" fillId="3" borderId="0" xfId="0" applyFont="1" applyFill="1" applyBorder="1" applyAlignment="1" applyProtection="1">
      <alignment horizontal="left" vertical="top"/>
    </xf>
    <xf numFmtId="0" fontId="10" fillId="3" borderId="0" xfId="0" applyFont="1" applyFill="1" applyAlignment="1" applyProtection="1">
      <alignment wrapText="1"/>
    </xf>
    <xf numFmtId="0" fontId="10" fillId="3" borderId="0" xfId="0" applyFont="1" applyFill="1" applyAlignment="1" applyProtection="1"/>
    <xf numFmtId="0" fontId="10" fillId="3" borderId="0" xfId="0" applyFont="1" applyFill="1" applyProtection="1"/>
    <xf numFmtId="0" fontId="5" fillId="3" borderId="0" xfId="1" applyFill="1" applyAlignment="1" applyProtection="1">
      <alignment horizontal="right" vertical="top" wrapText="1"/>
    </xf>
    <xf numFmtId="0" fontId="13" fillId="3" borderId="0" xfId="0" applyFont="1" applyFill="1" applyProtection="1"/>
    <xf numFmtId="0" fontId="2" fillId="3" borderId="0" xfId="0" applyFont="1" applyFill="1" applyBorder="1" applyProtection="1"/>
    <xf numFmtId="16" fontId="1" fillId="3" borderId="0" xfId="0" applyNumberFormat="1" applyFont="1" applyFill="1" applyBorder="1" applyProtection="1"/>
    <xf numFmtId="0" fontId="13" fillId="3" borderId="1" xfId="0" applyFont="1" applyFill="1" applyBorder="1" applyAlignment="1" applyProtection="1">
      <alignment horizontal="center" vertical="top" wrapText="1"/>
    </xf>
    <xf numFmtId="0" fontId="16" fillId="3" borderId="0" xfId="0" applyFont="1" applyFill="1" applyProtection="1"/>
    <xf numFmtId="0" fontId="12" fillId="3" borderId="0" xfId="0" applyFont="1" applyFill="1" applyAlignment="1" applyProtection="1">
      <alignment wrapText="1"/>
    </xf>
    <xf numFmtId="0" fontId="17" fillId="3" borderId="0" xfId="1" applyFont="1" applyFill="1" applyAlignment="1" applyProtection="1"/>
    <xf numFmtId="0" fontId="17" fillId="3" borderId="0" xfId="1" applyFont="1" applyFill="1" applyAlignment="1" applyProtection="1">
      <alignment wrapText="1"/>
    </xf>
    <xf numFmtId="0" fontId="1" fillId="4" borderId="2" xfId="0" applyFont="1" applyFill="1" applyBorder="1" applyProtection="1">
      <protection locked="0"/>
    </xf>
    <xf numFmtId="182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0" fontId="0" fillId="3" borderId="0" xfId="0" applyFill="1" applyAlignment="1" applyProtection="1">
      <alignment wrapText="1"/>
    </xf>
    <xf numFmtId="0" fontId="1" fillId="2" borderId="0" xfId="0" applyFont="1" applyFill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82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182" fontId="1" fillId="3" borderId="0" xfId="0" applyNumberFormat="1" applyFont="1" applyFill="1" applyBorder="1" applyProtection="1"/>
    <xf numFmtId="0" fontId="1" fillId="0" borderId="2" xfId="0" applyFont="1" applyBorder="1" applyProtection="1"/>
    <xf numFmtId="0" fontId="2" fillId="0" borderId="0" xfId="0" applyFont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3" borderId="5" xfId="0" applyFont="1" applyFill="1" applyBorder="1" applyProtection="1"/>
    <xf numFmtId="182" fontId="1" fillId="5" borderId="2" xfId="0" applyNumberFormat="1" applyFont="1" applyFill="1" applyBorder="1" applyProtection="1"/>
    <xf numFmtId="182" fontId="1" fillId="3" borderId="2" xfId="0" applyNumberFormat="1" applyFont="1" applyFill="1" applyBorder="1" applyProtection="1"/>
    <xf numFmtId="0" fontId="1" fillId="5" borderId="2" xfId="0" applyFont="1" applyFill="1" applyBorder="1" applyProtection="1"/>
    <xf numFmtId="186" fontId="1" fillId="3" borderId="2" xfId="0" applyNumberFormat="1" applyFont="1" applyFill="1" applyBorder="1" applyProtection="1"/>
    <xf numFmtId="0" fontId="1" fillId="0" borderId="7" xfId="0" applyFont="1" applyBorder="1" applyProtection="1"/>
    <xf numFmtId="0" fontId="1" fillId="5" borderId="3" xfId="0" applyFont="1" applyFill="1" applyBorder="1" applyProtection="1"/>
    <xf numFmtId="186" fontId="1" fillId="3" borderId="3" xfId="0" applyNumberFormat="1" applyFont="1" applyFill="1" applyBorder="1" applyProtection="1"/>
    <xf numFmtId="0" fontId="1" fillId="3" borderId="8" xfId="0" applyFont="1" applyFill="1" applyBorder="1" applyProtection="1"/>
    <xf numFmtId="0" fontId="1" fillId="0" borderId="9" xfId="0" applyFont="1" applyBorder="1" applyProtection="1"/>
    <xf numFmtId="0" fontId="1" fillId="3" borderId="10" xfId="0" applyFont="1" applyFill="1" applyBorder="1" applyProtection="1"/>
    <xf numFmtId="182" fontId="1" fillId="5" borderId="10" xfId="0" applyNumberFormat="1" applyFont="1" applyFill="1" applyBorder="1" applyProtection="1"/>
    <xf numFmtId="182" fontId="1" fillId="3" borderId="10" xfId="0" applyNumberFormat="1" applyFont="1" applyFill="1" applyBorder="1" applyProtection="1"/>
    <xf numFmtId="0" fontId="1" fillId="5" borderId="10" xfId="0" applyFont="1" applyFill="1" applyBorder="1" applyProtection="1"/>
    <xf numFmtId="186" fontId="1" fillId="3" borderId="10" xfId="0" applyNumberFormat="1" applyFont="1" applyFill="1" applyBorder="1" applyProtection="1"/>
    <xf numFmtId="0" fontId="1" fillId="3" borderId="11" xfId="0" applyFont="1" applyFill="1" applyBorder="1" applyProtection="1"/>
    <xf numFmtId="0" fontId="1" fillId="5" borderId="4" xfId="0" applyFont="1" applyFill="1" applyBorder="1" applyProtection="1"/>
    <xf numFmtId="186" fontId="1" fillId="4" borderId="12" xfId="0" applyNumberFormat="1" applyFont="1" applyFill="1" applyBorder="1" applyProtection="1">
      <protection locked="0"/>
    </xf>
    <xf numFmtId="0" fontId="1" fillId="3" borderId="13" xfId="0" applyFont="1" applyFill="1" applyBorder="1" applyProtection="1"/>
    <xf numFmtId="0" fontId="1" fillId="5" borderId="8" xfId="0" applyFont="1" applyFill="1" applyBorder="1" applyProtection="1"/>
    <xf numFmtId="182" fontId="1" fillId="5" borderId="14" xfId="0" applyNumberFormat="1" applyFont="1" applyFill="1" applyBorder="1" applyProtection="1"/>
    <xf numFmtId="182" fontId="1" fillId="3" borderId="14" xfId="0" applyNumberFormat="1" applyFont="1" applyFill="1" applyBorder="1" applyProtection="1"/>
    <xf numFmtId="0" fontId="1" fillId="5" borderId="14" xfId="0" applyFont="1" applyFill="1" applyBorder="1" applyProtection="1"/>
    <xf numFmtId="0" fontId="2" fillId="6" borderId="5" xfId="0" applyFont="1" applyFill="1" applyBorder="1" applyAlignment="1" applyProtection="1">
      <alignment horizontal="center" vertical="top" wrapText="1"/>
    </xf>
    <xf numFmtId="0" fontId="1" fillId="6" borderId="5" xfId="0" applyFont="1" applyFill="1" applyBorder="1" applyProtection="1">
      <protection locked="0"/>
    </xf>
    <xf numFmtId="0" fontId="1" fillId="6" borderId="5" xfId="0" applyFont="1" applyFill="1" applyBorder="1" applyProtection="1"/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wrapText="1"/>
    </xf>
    <xf numFmtId="0" fontId="1" fillId="7" borderId="0" xfId="0" applyFont="1" applyFill="1" applyBorder="1" applyProtection="1"/>
    <xf numFmtId="0" fontId="1" fillId="7" borderId="0" xfId="0" applyFont="1" applyFill="1" applyProtection="1"/>
    <xf numFmtId="0" fontId="1" fillId="7" borderId="0" xfId="0" applyFont="1" applyFill="1" applyBorder="1" applyAlignment="1" applyProtection="1">
      <alignment horizontal="left"/>
    </xf>
    <xf numFmtId="0" fontId="1" fillId="7" borderId="0" xfId="0" applyFont="1" applyFill="1" applyBorder="1" applyAlignment="1" applyProtection="1"/>
    <xf numFmtId="0" fontId="1" fillId="7" borderId="0" xfId="0" applyFont="1" applyFill="1" applyAlignment="1" applyProtection="1"/>
    <xf numFmtId="0" fontId="2" fillId="3" borderId="15" xfId="0" applyFont="1" applyFill="1" applyBorder="1" applyAlignment="1" applyProtection="1">
      <alignment horizontal="center" vertical="top" wrapText="1"/>
    </xf>
    <xf numFmtId="0" fontId="21" fillId="3" borderId="0" xfId="1" applyFont="1" applyFill="1" applyAlignment="1" applyProtection="1"/>
    <xf numFmtId="0" fontId="1" fillId="6" borderId="0" xfId="0" applyFont="1" applyFill="1" applyProtection="1"/>
    <xf numFmtId="0" fontId="10" fillId="6" borderId="0" xfId="0" applyFont="1" applyFill="1" applyProtection="1"/>
    <xf numFmtId="182" fontId="1" fillId="6" borderId="0" xfId="0" applyNumberFormat="1" applyFont="1" applyFill="1" applyBorder="1" applyAlignment="1" applyProtection="1">
      <alignment horizontal="left"/>
    </xf>
    <xf numFmtId="182" fontId="1" fillId="6" borderId="0" xfId="0" applyNumberFormat="1" applyFont="1" applyFill="1" applyBorder="1" applyProtection="1"/>
    <xf numFmtId="0" fontId="2" fillId="6" borderId="0" xfId="0" applyFont="1" applyFill="1" applyBorder="1" applyProtection="1"/>
    <xf numFmtId="0" fontId="10" fillId="3" borderId="0" xfId="0" applyFont="1" applyFill="1" applyAlignment="1" applyProtection="1">
      <alignment vertical="top" wrapText="1"/>
    </xf>
    <xf numFmtId="0" fontId="13" fillId="3" borderId="0" xfId="0" applyFont="1" applyFill="1" applyBorder="1" applyAlignment="1" applyProtection="1">
      <alignment horizontal="left"/>
    </xf>
    <xf numFmtId="182" fontId="10" fillId="3" borderId="0" xfId="0" applyNumberFormat="1" applyFont="1" applyFill="1" applyBorder="1" applyAlignment="1" applyProtection="1">
      <alignment horizontal="right"/>
    </xf>
    <xf numFmtId="0" fontId="16" fillId="0" borderId="0" xfId="0" applyFont="1" applyAlignment="1" applyProtection="1"/>
    <xf numFmtId="0" fontId="16" fillId="3" borderId="0" xfId="0" applyFont="1" applyFill="1" applyAlignment="1" applyProtection="1"/>
    <xf numFmtId="0" fontId="0" fillId="0" borderId="0" xfId="0" applyAlignment="1" applyProtection="1"/>
    <xf numFmtId="0" fontId="1" fillId="8" borderId="0" xfId="0" applyFont="1" applyFill="1" applyBorder="1" applyAlignment="1" applyProtection="1"/>
    <xf numFmtId="0" fontId="16" fillId="8" borderId="0" xfId="0" applyFont="1" applyFill="1" applyAlignment="1" applyProtection="1"/>
    <xf numFmtId="0" fontId="10" fillId="8" borderId="0" xfId="0" applyFont="1" applyFill="1" applyProtection="1"/>
    <xf numFmtId="0" fontId="1" fillId="8" borderId="0" xfId="0" applyFont="1" applyFill="1" applyProtection="1"/>
    <xf numFmtId="0" fontId="10" fillId="8" borderId="0" xfId="0" applyFont="1" applyFill="1" applyBorder="1" applyAlignment="1" applyProtection="1"/>
    <xf numFmtId="0" fontId="17" fillId="3" borderId="0" xfId="1" applyFont="1" applyFill="1" applyAlignment="1" applyProtection="1">
      <alignment vertical="center"/>
    </xf>
    <xf numFmtId="0" fontId="1" fillId="8" borderId="0" xfId="0" applyFont="1" applyFill="1" applyBorder="1" applyProtection="1"/>
    <xf numFmtId="182" fontId="1" fillId="8" borderId="0" xfId="0" applyNumberFormat="1" applyFont="1" applyFill="1" applyBorder="1" applyAlignment="1" applyProtection="1">
      <alignment horizontal="right"/>
    </xf>
    <xf numFmtId="182" fontId="10" fillId="8" borderId="0" xfId="0" applyNumberFormat="1" applyFont="1" applyFill="1" applyBorder="1" applyAlignment="1" applyProtection="1">
      <alignment horizontal="right"/>
    </xf>
    <xf numFmtId="0" fontId="1" fillId="8" borderId="0" xfId="0" applyFont="1" applyFill="1" applyBorder="1" applyAlignment="1" applyProtection="1">
      <alignment wrapText="1"/>
    </xf>
    <xf numFmtId="0" fontId="1" fillId="8" borderId="0" xfId="0" applyFont="1" applyFill="1" applyAlignment="1" applyProtection="1"/>
    <xf numFmtId="0" fontId="10" fillId="8" borderId="0" xfId="0" applyFont="1" applyFill="1" applyAlignment="1" applyProtection="1">
      <alignment wrapText="1"/>
    </xf>
    <xf numFmtId="0" fontId="0" fillId="0" borderId="0" xfId="0" applyBorder="1" applyAlignment="1" applyProtection="1"/>
    <xf numFmtId="0" fontId="0" fillId="6" borderId="0" xfId="0" applyFill="1" applyBorder="1" applyAlignment="1" applyProtection="1"/>
    <xf numFmtId="0" fontId="10" fillId="3" borderId="0" xfId="0" applyFont="1" applyFill="1" applyAlignment="1" applyProtection="1">
      <alignment vertical="top" wrapText="1"/>
    </xf>
    <xf numFmtId="0" fontId="20" fillId="0" borderId="0" xfId="0" applyFont="1" applyProtection="1"/>
    <xf numFmtId="182" fontId="1" fillId="4" borderId="15" xfId="0" applyNumberFormat="1" applyFont="1" applyFill="1" applyBorder="1" applyAlignment="1" applyProtection="1">
      <alignment horizontal="left"/>
    </xf>
    <xf numFmtId="182" fontId="1" fillId="4" borderId="16" xfId="0" applyNumberFormat="1" applyFont="1" applyFill="1" applyBorder="1" applyAlignment="1" applyProtection="1">
      <alignment horizontal="left"/>
    </xf>
    <xf numFmtId="182" fontId="1" fillId="4" borderId="6" xfId="0" applyNumberFormat="1" applyFont="1" applyFill="1" applyBorder="1" applyAlignment="1" applyProtection="1">
      <alignment horizontal="left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182" fontId="1" fillId="4" borderId="15" xfId="0" applyNumberFormat="1" applyFont="1" applyFill="1" applyBorder="1" applyAlignment="1" applyProtection="1">
      <alignment horizontal="left"/>
      <protection locked="0"/>
    </xf>
    <xf numFmtId="182" fontId="1" fillId="4" borderId="16" xfId="0" applyNumberFormat="1" applyFont="1" applyFill="1" applyBorder="1" applyAlignment="1" applyProtection="1">
      <alignment horizontal="left"/>
      <protection locked="0"/>
    </xf>
    <xf numFmtId="182" fontId="1" fillId="4" borderId="6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Contact_us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12</xdr:row>
      <xdr:rowOff>238125</xdr:rowOff>
    </xdr:from>
    <xdr:to>
      <xdr:col>5</xdr:col>
      <xdr:colOff>180975</xdr:colOff>
      <xdr:row>13</xdr:row>
      <xdr:rowOff>28575</xdr:rowOff>
    </xdr:to>
    <xdr:sp macro="" textlink="">
      <xdr:nvSpPr>
        <xdr:cNvPr id="7011" name="Line 10">
          <a:extLst>
            <a:ext uri="{FF2B5EF4-FFF2-40B4-BE49-F238E27FC236}">
              <a16:creationId xmlns:a16="http://schemas.microsoft.com/office/drawing/2014/main" id="{5F111928-0518-477A-8196-7CBEBE9CEF51}"/>
            </a:ext>
          </a:extLst>
        </xdr:cNvPr>
        <xdr:cNvSpPr>
          <a:spLocks noChangeShapeType="1"/>
        </xdr:cNvSpPr>
      </xdr:nvSpPr>
      <xdr:spPr bwMode="auto">
        <a:xfrm>
          <a:off x="3438525" y="42291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11</xdr:row>
      <xdr:rowOff>104775</xdr:rowOff>
    </xdr:from>
    <xdr:to>
      <xdr:col>6</xdr:col>
      <xdr:colOff>419100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21278BBE-E8C0-45EF-8000-5D438FAC9CB0}"/>
            </a:ext>
          </a:extLst>
        </xdr:cNvPr>
        <xdr:cNvSpPr>
          <a:spLocks noChangeArrowheads="1"/>
        </xdr:cNvSpPr>
      </xdr:nvSpPr>
      <xdr:spPr bwMode="auto">
        <a:xfrm>
          <a:off x="400050" y="3905250"/>
          <a:ext cx="30384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13</xdr:col>
      <xdr:colOff>266700</xdr:colOff>
      <xdr:row>5</xdr:row>
      <xdr:rowOff>114300</xdr:rowOff>
    </xdr:from>
    <xdr:to>
      <xdr:col>15</xdr:col>
      <xdr:colOff>190500</xdr:colOff>
      <xdr:row>6</xdr:row>
      <xdr:rowOff>123825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3EA03-D83A-4904-A6CD-7B74BEAC2AB7}"/>
            </a:ext>
          </a:extLst>
        </xdr:cNvPr>
        <xdr:cNvSpPr txBox="1">
          <a:spLocks noChangeArrowheads="1"/>
        </xdr:cNvSpPr>
      </xdr:nvSpPr>
      <xdr:spPr bwMode="auto">
        <a:xfrm>
          <a:off x="7162800" y="1295400"/>
          <a:ext cx="12096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190500</xdr:colOff>
      <xdr:row>8</xdr:row>
      <xdr:rowOff>38100</xdr:rowOff>
    </xdr:from>
    <xdr:to>
      <xdr:col>3</xdr:col>
      <xdr:colOff>619125</xdr:colOff>
      <xdr:row>8</xdr:row>
      <xdr:rowOff>228600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3814C-D071-40FD-8473-4C1F54346D30}"/>
            </a:ext>
          </a:extLst>
        </xdr:cNvPr>
        <xdr:cNvSpPr txBox="1">
          <a:spLocks noChangeArrowheads="1"/>
        </xdr:cNvSpPr>
      </xdr:nvSpPr>
      <xdr:spPr bwMode="auto">
        <a:xfrm>
          <a:off x="800100" y="2895600"/>
          <a:ext cx="1114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8</xdr:col>
      <xdr:colOff>352425</xdr:colOff>
      <xdr:row>12</xdr:row>
      <xdr:rowOff>1</xdr:rowOff>
    </xdr:from>
    <xdr:to>
      <xdr:col>15</xdr:col>
      <xdr:colOff>0</xdr:colOff>
      <xdr:row>13</xdr:row>
      <xdr:rowOff>38100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60B21C10-2530-4652-A37D-49CEF097617C}"/>
            </a:ext>
          </a:extLst>
        </xdr:cNvPr>
        <xdr:cNvSpPr>
          <a:spLocks noChangeArrowheads="1"/>
        </xdr:cNvSpPr>
      </xdr:nvSpPr>
      <xdr:spPr bwMode="auto">
        <a:xfrm>
          <a:off x="5429250" y="3990976"/>
          <a:ext cx="3152775" cy="6191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absorbance values taken for the "Sugars" and "Fructan + sugars"  assays for each sample. </a:t>
          </a:r>
          <a:endParaRPr lang="en-GB"/>
        </a:p>
      </xdr:txBody>
    </xdr:sp>
    <xdr:clientData/>
  </xdr:twoCellAnchor>
  <xdr:twoCellAnchor editAs="absolute">
    <xdr:from>
      <xdr:col>2</xdr:col>
      <xdr:colOff>66675</xdr:colOff>
      <xdr:row>23</xdr:row>
      <xdr:rowOff>38101</xdr:rowOff>
    </xdr:from>
    <xdr:to>
      <xdr:col>7</xdr:col>
      <xdr:colOff>581025</xdr:colOff>
      <xdr:row>29</xdr:row>
      <xdr:rowOff>76200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2048ABC-14B8-4278-BDE1-F08837569C19}"/>
            </a:ext>
          </a:extLst>
        </xdr:cNvPr>
        <xdr:cNvSpPr>
          <a:spLocks noChangeArrowheads="1"/>
        </xdr:cNvSpPr>
      </xdr:nvSpPr>
      <xdr:spPr bwMode="auto">
        <a:xfrm>
          <a:off x="676275" y="6962776"/>
          <a:ext cx="4267200" cy="11810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NADPH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fructan by 1.8529. For absorbance readings at 334 nm (Hg lamp; ext. coeff. 6.18) multiply the calculated values for </a:t>
          </a:r>
          <a:r>
            <a:rPr lang="en-GB" sz="1000" b="0" i="0" baseline="0">
              <a:effectLst/>
              <a:latin typeface="+mn-lt"/>
              <a:ea typeface="+mn-ea"/>
              <a:cs typeface="+mn-cs"/>
            </a:rPr>
            <a:t>fructan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by 1.0194.  </a:t>
          </a:r>
          <a:endParaRPr lang="en-GB"/>
        </a:p>
      </xdr:txBody>
    </xdr:sp>
    <xdr:clientData/>
  </xdr:twoCellAnchor>
  <xdr:twoCellAnchor>
    <xdr:from>
      <xdr:col>13</xdr:col>
      <xdr:colOff>266700</xdr:colOff>
      <xdr:row>6</xdr:row>
      <xdr:rowOff>161925</xdr:rowOff>
    </xdr:from>
    <xdr:to>
      <xdr:col>15</xdr:col>
      <xdr:colOff>123825</xdr:colOff>
      <xdr:row>6</xdr:row>
      <xdr:rowOff>352425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0204D9-2CBB-499A-B3B4-2DFEA32AB908}"/>
            </a:ext>
          </a:extLst>
        </xdr:cNvPr>
        <xdr:cNvSpPr txBox="1">
          <a:spLocks noChangeArrowheads="1"/>
        </xdr:cNvSpPr>
      </xdr:nvSpPr>
      <xdr:spPr bwMode="auto">
        <a:xfrm>
          <a:off x="7162800" y="1514475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8</xdr:col>
      <xdr:colOff>628650</xdr:colOff>
      <xdr:row>32</xdr:row>
      <xdr:rowOff>152400</xdr:rowOff>
    </xdr:from>
    <xdr:to>
      <xdr:col>14</xdr:col>
      <xdr:colOff>400050</xdr:colOff>
      <xdr:row>34</xdr:row>
      <xdr:rowOff>352425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EED32F2E-F240-4120-82F4-A752B85D78EA}"/>
            </a:ext>
          </a:extLst>
        </xdr:cNvPr>
        <xdr:cNvSpPr>
          <a:spLocks noChangeArrowheads="1"/>
        </xdr:cNvSpPr>
      </xdr:nvSpPr>
      <xdr:spPr bwMode="auto">
        <a:xfrm>
          <a:off x="5705475" y="8629650"/>
          <a:ext cx="27241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is used during the measurment of fructan, enter the volume.</a:t>
          </a:r>
          <a:endParaRPr lang="en-GB"/>
        </a:p>
      </xdr:txBody>
    </xdr:sp>
    <xdr:clientData/>
  </xdr:twoCellAnchor>
  <xdr:twoCellAnchor>
    <xdr:from>
      <xdr:col>10</xdr:col>
      <xdr:colOff>180975</xdr:colOff>
      <xdr:row>17</xdr:row>
      <xdr:rowOff>47625</xdr:rowOff>
    </xdr:from>
    <xdr:to>
      <xdr:col>10</xdr:col>
      <xdr:colOff>266700</xdr:colOff>
      <xdr:row>17</xdr:row>
      <xdr:rowOff>133350</xdr:rowOff>
    </xdr:to>
    <xdr:sp macro="" textlink="">
      <xdr:nvSpPr>
        <xdr:cNvPr id="7026" name="AutoShape 99">
          <a:extLst>
            <a:ext uri="{FF2B5EF4-FFF2-40B4-BE49-F238E27FC236}">
              <a16:creationId xmlns:a16="http://schemas.microsoft.com/office/drawing/2014/main" id="{F42AFBE4-BE81-4F91-A22F-3109B997270E}"/>
            </a:ext>
          </a:extLst>
        </xdr:cNvPr>
        <xdr:cNvSpPr>
          <a:spLocks noChangeArrowheads="1"/>
        </xdr:cNvSpPr>
      </xdr:nvSpPr>
      <xdr:spPr bwMode="auto">
        <a:xfrm>
          <a:off x="6029325" y="549592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absolute">
    <xdr:from>
      <xdr:col>8</xdr:col>
      <xdr:colOff>628650</xdr:colOff>
      <xdr:row>27</xdr:row>
      <xdr:rowOff>188118</xdr:rowOff>
    </xdr:from>
    <xdr:to>
      <xdr:col>14</xdr:col>
      <xdr:colOff>342900</xdr:colOff>
      <xdr:row>31</xdr:row>
      <xdr:rowOff>59531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E275D960-9D31-4F23-A874-EFB9C2278973}"/>
            </a:ext>
          </a:extLst>
        </xdr:cNvPr>
        <xdr:cNvSpPr>
          <a:spLocks noChangeArrowheads="1"/>
        </xdr:cNvSpPr>
      </xdr:nvSpPr>
      <xdr:spPr bwMode="auto">
        <a:xfrm>
          <a:off x="5705475" y="7874793"/>
          <a:ext cx="2667000" cy="6334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266700</xdr:colOff>
      <xdr:row>5</xdr:row>
      <xdr:rowOff>114300</xdr:rowOff>
    </xdr:from>
    <xdr:to>
      <xdr:col>15</xdr:col>
      <xdr:colOff>190500</xdr:colOff>
      <xdr:row>6</xdr:row>
      <xdr:rowOff>123825</xdr:rowOff>
    </xdr:to>
    <xdr:sp macro="" textlink="">
      <xdr:nvSpPr>
        <xdr:cNvPr id="34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7FCD1-B3F0-4212-A6C7-8B426567F112}"/>
            </a:ext>
          </a:extLst>
        </xdr:cNvPr>
        <xdr:cNvSpPr txBox="1">
          <a:spLocks noChangeArrowheads="1"/>
        </xdr:cNvSpPr>
      </xdr:nvSpPr>
      <xdr:spPr bwMode="auto">
        <a:xfrm>
          <a:off x="7162800" y="1295400"/>
          <a:ext cx="12096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>
    <xdr:from>
      <xdr:col>13</xdr:col>
      <xdr:colOff>266700</xdr:colOff>
      <xdr:row>6</xdr:row>
      <xdr:rowOff>161925</xdr:rowOff>
    </xdr:from>
    <xdr:to>
      <xdr:col>15</xdr:col>
      <xdr:colOff>123825</xdr:colOff>
      <xdr:row>6</xdr:row>
      <xdr:rowOff>352425</xdr:rowOff>
    </xdr:to>
    <xdr:sp macro="" textlink="">
      <xdr:nvSpPr>
        <xdr:cNvPr id="35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47A47B-C7C6-42EE-8CE0-93D05EDA1C72}"/>
            </a:ext>
          </a:extLst>
        </xdr:cNvPr>
        <xdr:cNvSpPr txBox="1">
          <a:spLocks noChangeArrowheads="1"/>
        </xdr:cNvSpPr>
      </xdr:nvSpPr>
      <xdr:spPr bwMode="auto">
        <a:xfrm>
          <a:off x="7162800" y="1514475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6</xdr:col>
      <xdr:colOff>38100</xdr:colOff>
      <xdr:row>12</xdr:row>
      <xdr:rowOff>314325</xdr:rowOff>
    </xdr:from>
    <xdr:to>
      <xdr:col>8</xdr:col>
      <xdr:colOff>352425</xdr:colOff>
      <xdr:row>18</xdr:row>
      <xdr:rowOff>180975</xdr:rowOff>
    </xdr:to>
    <xdr:cxnSp macro="">
      <xdr:nvCxnSpPr>
        <xdr:cNvPr id="7037" name="Straight Arrow Connector 16">
          <a:extLst>
            <a:ext uri="{FF2B5EF4-FFF2-40B4-BE49-F238E27FC236}">
              <a16:creationId xmlns:a16="http://schemas.microsoft.com/office/drawing/2014/main" id="{97ED6927-4308-4331-A7BD-104BC0F5731A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848100" y="4305300"/>
          <a:ext cx="1581150" cy="18954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342900</xdr:colOff>
      <xdr:row>19</xdr:row>
      <xdr:rowOff>47625</xdr:rowOff>
    </xdr:from>
    <xdr:to>
      <xdr:col>8</xdr:col>
      <xdr:colOff>628650</xdr:colOff>
      <xdr:row>34</xdr:row>
      <xdr:rowOff>38100</xdr:rowOff>
    </xdr:to>
    <xdr:cxnSp macro="">
      <xdr:nvCxnSpPr>
        <xdr:cNvPr id="7038" name="Straight Arrow Connector 54">
          <a:extLst>
            <a:ext uri="{FF2B5EF4-FFF2-40B4-BE49-F238E27FC236}">
              <a16:creationId xmlns:a16="http://schemas.microsoft.com/office/drawing/2014/main" id="{A3394A03-5A5D-4832-B3BE-9828112CC87B}"/>
            </a:ext>
          </a:extLst>
        </xdr:cNvPr>
        <xdr:cNvCxnSpPr>
          <a:cxnSpLocks noChangeShapeType="1"/>
          <a:stCxn id="6208" idx="1"/>
        </xdr:cNvCxnSpPr>
      </xdr:nvCxnSpPr>
      <xdr:spPr bwMode="auto">
        <a:xfrm flipH="1" flipV="1">
          <a:off x="4705350" y="6257925"/>
          <a:ext cx="1000125" cy="27146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419100</xdr:colOff>
      <xdr:row>18</xdr:row>
      <xdr:rowOff>180975</xdr:rowOff>
    </xdr:from>
    <xdr:to>
      <xdr:col>8</xdr:col>
      <xdr:colOff>628650</xdr:colOff>
      <xdr:row>30</xdr:row>
      <xdr:rowOff>95250</xdr:rowOff>
    </xdr:to>
    <xdr:cxnSp macro="">
      <xdr:nvCxnSpPr>
        <xdr:cNvPr id="7039" name="Straight Arrow Connector 57">
          <a:extLst>
            <a:ext uri="{FF2B5EF4-FFF2-40B4-BE49-F238E27FC236}">
              <a16:creationId xmlns:a16="http://schemas.microsoft.com/office/drawing/2014/main" id="{E1E6CA09-CD7D-4C29-8147-FEC40D887844}"/>
            </a:ext>
          </a:extLst>
        </xdr:cNvPr>
        <xdr:cNvCxnSpPr>
          <a:cxnSpLocks noChangeShapeType="1"/>
          <a:stCxn id="6209" idx="1"/>
        </xdr:cNvCxnSpPr>
      </xdr:nvCxnSpPr>
      <xdr:spPr bwMode="auto">
        <a:xfrm flipH="1" flipV="1">
          <a:off x="5495925" y="6200775"/>
          <a:ext cx="209550" cy="19907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476250</xdr:colOff>
      <xdr:row>18</xdr:row>
      <xdr:rowOff>76200</xdr:rowOff>
    </xdr:from>
    <xdr:to>
      <xdr:col>13</xdr:col>
      <xdr:colOff>228600</xdr:colOff>
      <xdr:row>24</xdr:row>
      <xdr:rowOff>28575</xdr:rowOff>
    </xdr:to>
    <xdr:cxnSp macro="">
      <xdr:nvCxnSpPr>
        <xdr:cNvPr id="7040" name="Straight Arrow Connector 63">
          <a:extLst>
            <a:ext uri="{FF2B5EF4-FFF2-40B4-BE49-F238E27FC236}">
              <a16:creationId xmlns:a16="http://schemas.microsoft.com/office/drawing/2014/main" id="{8E869CD7-DB8E-4B09-9B79-D01294A7A415}"/>
            </a:ext>
          </a:extLst>
        </xdr:cNvPr>
        <xdr:cNvCxnSpPr>
          <a:cxnSpLocks noChangeShapeType="1"/>
          <a:stCxn id="65" idx="0"/>
        </xdr:cNvCxnSpPr>
      </xdr:nvCxnSpPr>
      <xdr:spPr bwMode="auto">
        <a:xfrm flipV="1">
          <a:off x="7038975" y="6096000"/>
          <a:ext cx="485775" cy="8858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8</xdr:col>
      <xdr:colOff>628650</xdr:colOff>
      <xdr:row>23</xdr:row>
      <xdr:rowOff>57149</xdr:rowOff>
    </xdr:from>
    <xdr:to>
      <xdr:col>14</xdr:col>
      <xdr:colOff>342900</xdr:colOff>
      <xdr:row>27</xdr:row>
      <xdr:rowOff>66674</xdr:rowOff>
    </xdr:to>
    <xdr:sp macro="" textlink="">
      <xdr:nvSpPr>
        <xdr:cNvPr id="65" name="Rectangle 65">
          <a:extLst>
            <a:ext uri="{FF2B5EF4-FFF2-40B4-BE49-F238E27FC236}">
              <a16:creationId xmlns:a16="http://schemas.microsoft.com/office/drawing/2014/main" id="{41861579-2694-44DB-AB3A-7EFAE68C4886}"/>
            </a:ext>
          </a:extLst>
        </xdr:cNvPr>
        <xdr:cNvSpPr>
          <a:spLocks noChangeArrowheads="1"/>
        </xdr:cNvSpPr>
      </xdr:nvSpPr>
      <xdr:spPr bwMode="auto">
        <a:xfrm>
          <a:off x="5705475" y="6981824"/>
          <a:ext cx="266700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 Fructan content in solid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For solid samples enter the weight of original sample materal (g) that was extracted per litre.</a:t>
          </a:r>
          <a:endParaRPr lang="en-GB"/>
        </a:p>
      </xdr:txBody>
    </xdr:sp>
    <xdr:clientData/>
  </xdr:twoCellAnchor>
  <xdr:twoCellAnchor editAs="oneCell">
    <xdr:from>
      <xdr:col>2</xdr:col>
      <xdr:colOff>47625</xdr:colOff>
      <xdr:row>41</xdr:row>
      <xdr:rowOff>152400</xdr:rowOff>
    </xdr:from>
    <xdr:to>
      <xdr:col>4</xdr:col>
      <xdr:colOff>304800</xdr:colOff>
      <xdr:row>42</xdr:row>
      <xdr:rowOff>209550</xdr:rowOff>
    </xdr:to>
    <xdr:sp macro="" textlink="">
      <xdr:nvSpPr>
        <xdr:cNvPr id="36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FB5178-EB32-4B5C-BCCD-D88A87957B78}"/>
            </a:ext>
          </a:extLst>
        </xdr:cNvPr>
        <xdr:cNvSpPr txBox="1">
          <a:spLocks noChangeArrowheads="1"/>
        </xdr:cNvSpPr>
      </xdr:nvSpPr>
      <xdr:spPr bwMode="auto">
        <a:xfrm>
          <a:off x="200025" y="13030200"/>
          <a:ext cx="15525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5</xdr:row>
      <xdr:rowOff>83382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202E3D-EAF6-4527-9C78-D1DAF88FD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0"/>
          <a:ext cx="8201025" cy="1331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7</xdr:row>
      <xdr:rowOff>66675</xdr:rowOff>
    </xdr:from>
    <xdr:to>
      <xdr:col>11</xdr:col>
      <xdr:colOff>266700</xdr:colOff>
      <xdr:row>7</xdr:row>
      <xdr:rowOff>190500</xdr:rowOff>
    </xdr:to>
    <xdr:sp macro="" textlink="">
      <xdr:nvSpPr>
        <xdr:cNvPr id="2295" name="AutoShape 11">
          <a:extLst>
            <a:ext uri="{FF2B5EF4-FFF2-40B4-BE49-F238E27FC236}">
              <a16:creationId xmlns:a16="http://schemas.microsoft.com/office/drawing/2014/main" id="{511990CA-D32A-4E30-B507-3B67324123D9}"/>
            </a:ext>
          </a:extLst>
        </xdr:cNvPr>
        <xdr:cNvSpPr>
          <a:spLocks noChangeArrowheads="1"/>
        </xdr:cNvSpPr>
      </xdr:nvSpPr>
      <xdr:spPr bwMode="auto">
        <a:xfrm>
          <a:off x="5286375" y="238125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285750</xdr:colOff>
      <xdr:row>2</xdr:row>
      <xdr:rowOff>66675</xdr:rowOff>
    </xdr:from>
    <xdr:to>
      <xdr:col>17</xdr:col>
      <xdr:colOff>361950</xdr:colOff>
      <xdr:row>3</xdr:row>
      <xdr:rowOff>133350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E2A5B3-7AC6-4505-A26F-4B540BA9F4EC}"/>
            </a:ext>
          </a:extLst>
        </xdr:cNvPr>
        <xdr:cNvSpPr txBox="1">
          <a:spLocks noChangeArrowheads="1"/>
        </xdr:cNvSpPr>
      </xdr:nvSpPr>
      <xdr:spPr bwMode="auto">
        <a:xfrm>
          <a:off x="6962775" y="1428750"/>
          <a:ext cx="8001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 u="sng"/>
        </a:p>
      </xdr:txBody>
    </xdr:sp>
    <xdr:clientData fPrintsWithSheet="0"/>
  </xdr:twoCellAnchor>
  <xdr:twoCellAnchor>
    <xdr:from>
      <xdr:col>15</xdr:col>
      <xdr:colOff>285750</xdr:colOff>
      <xdr:row>3</xdr:row>
      <xdr:rowOff>114300</xdr:rowOff>
    </xdr:from>
    <xdr:to>
      <xdr:col>17</xdr:col>
      <xdr:colOff>371475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C1009-C743-40E1-8085-179DA7523335}"/>
            </a:ext>
          </a:extLst>
        </xdr:cNvPr>
        <xdr:cNvSpPr txBox="1">
          <a:spLocks noChangeArrowheads="1"/>
        </xdr:cNvSpPr>
      </xdr:nvSpPr>
      <xdr:spPr bwMode="auto">
        <a:xfrm>
          <a:off x="6962775" y="1666875"/>
          <a:ext cx="8096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68</xdr:row>
      <xdr:rowOff>171450</xdr:rowOff>
    </xdr:from>
    <xdr:to>
      <xdr:col>5</xdr:col>
      <xdr:colOff>114300</xdr:colOff>
      <xdr:row>69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9F558E-F5FB-4C1A-A127-0A54C452BBF9}"/>
            </a:ext>
          </a:extLst>
        </xdr:cNvPr>
        <xdr:cNvSpPr txBox="1">
          <a:spLocks noChangeArrowheads="1"/>
        </xdr:cNvSpPr>
      </xdr:nvSpPr>
      <xdr:spPr bwMode="auto">
        <a:xfrm>
          <a:off x="180975" y="8867775"/>
          <a:ext cx="2466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19</xdr:col>
      <xdr:colOff>0</xdr:colOff>
      <xdr:row>2</xdr:row>
      <xdr:rowOff>16015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2493C9-4E07-4982-BD80-275DCB1A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57" y="99392"/>
          <a:ext cx="8058978" cy="1308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http://www.megazyme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"/>
  <sheetViews>
    <sheetView zoomScaleNormal="82" workbookViewId="0">
      <selection activeCell="B2" sqref="B2"/>
    </sheetView>
  </sheetViews>
  <sheetFormatPr defaultColWidth="12.28515625" defaultRowHeight="15" x14ac:dyDescent="0.3"/>
  <cols>
    <col min="1" max="1" width="7.42578125" style="80" customWidth="1"/>
    <col min="2" max="2" width="1.7109375" style="80" customWidth="1"/>
    <col min="3" max="3" width="10.28515625" style="80" customWidth="1"/>
    <col min="4" max="4" width="15.140625" style="80" customWidth="1"/>
    <col min="5" max="5" width="14.28515625" style="80" bestFit="1" customWidth="1"/>
    <col min="6" max="7" width="8.28515625" style="80" customWidth="1"/>
    <col min="8" max="8" width="10.7109375" style="80" customWidth="1"/>
    <col min="9" max="9" width="9.85546875" style="80" customWidth="1"/>
    <col min="10" max="10" width="1.7109375" style="80" customWidth="1"/>
    <col min="11" max="11" width="10.7109375" style="80" customWidth="1"/>
    <col min="12" max="12" width="9.28515625" style="80" customWidth="1"/>
    <col min="13" max="13" width="1.7109375" style="80" customWidth="1"/>
    <col min="14" max="14" width="11" style="80" customWidth="1"/>
    <col min="15" max="15" width="8.28515625" style="80" customWidth="1"/>
    <col min="16" max="16" width="1.7109375" style="80" customWidth="1"/>
    <col min="17" max="17" width="86" style="80" customWidth="1"/>
    <col min="18" max="16384" width="12.28515625" style="80"/>
  </cols>
  <sheetData>
    <row r="1" spans="1:18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9"/>
    </row>
    <row r="2" spans="1:18" ht="13.7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9"/>
    </row>
    <row r="3" spans="1:18" ht="27" customHeight="1" x14ac:dyDescent="0.3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0"/>
      <c r="P3" s="3"/>
      <c r="Q3" s="79"/>
    </row>
    <row r="4" spans="1:18" ht="39.75" customHeight="1" x14ac:dyDescent="0.3">
      <c r="A4" s="1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0"/>
      <c r="P4" s="3"/>
      <c r="Q4" s="79"/>
    </row>
    <row r="5" spans="1:18" ht="18.2" customHeight="1" x14ac:dyDescent="0.3">
      <c r="A5" s="1"/>
      <c r="B5" s="3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0"/>
      <c r="P5" s="3"/>
      <c r="Q5" s="79"/>
    </row>
    <row r="6" spans="1:18" ht="13.7" customHeight="1" x14ac:dyDescent="0.3">
      <c r="A6" s="1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0"/>
      <c r="P6" s="3"/>
      <c r="Q6" s="79"/>
    </row>
    <row r="7" spans="1:18" s="79" customFormat="1" ht="54.95" customHeight="1" x14ac:dyDescent="0.4">
      <c r="A7" s="1"/>
      <c r="B7" s="3"/>
      <c r="C7" s="21" t="s">
        <v>11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0"/>
      <c r="P7" s="3"/>
    </row>
    <row r="8" spans="1:18" s="79" customFormat="1" ht="51" customHeight="1" x14ac:dyDescent="0.3">
      <c r="A8" s="1"/>
      <c r="B8" s="3"/>
      <c r="C8" s="111" t="s">
        <v>23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3"/>
    </row>
    <row r="9" spans="1:18" s="79" customFormat="1" ht="51" customHeight="1" x14ac:dyDescent="0.4">
      <c r="A9" s="1"/>
      <c r="B9" s="3"/>
      <c r="C9" s="21" t="s">
        <v>12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</row>
    <row r="10" spans="1:18" s="79" customFormat="1" ht="18.75" x14ac:dyDescent="0.35">
      <c r="A10" s="1"/>
      <c r="B10" s="3"/>
      <c r="C10" s="19" t="s">
        <v>21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</row>
    <row r="11" spans="1:18" s="79" customFormat="1" ht="17.25" x14ac:dyDescent="0.35">
      <c r="A11" s="1"/>
      <c r="B11" s="3"/>
      <c r="C11" s="19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</row>
    <row r="12" spans="1:18" s="79" customFormat="1" x14ac:dyDescent="0.3">
      <c r="A12" s="1"/>
      <c r="B12" s="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76"/>
    </row>
    <row r="13" spans="1:18" s="79" customFormat="1" ht="45.95" customHeight="1" x14ac:dyDescent="0.3">
      <c r="A13" s="1"/>
      <c r="B13" s="3"/>
      <c r="C13" s="11"/>
      <c r="D13" s="11"/>
      <c r="E13" s="11"/>
      <c r="F13" s="11"/>
      <c r="G13" s="11"/>
      <c r="H13" s="88"/>
      <c r="I13" s="88"/>
      <c r="J13" s="88"/>
      <c r="K13" s="88"/>
      <c r="L13" s="11"/>
      <c r="M13" s="11"/>
      <c r="N13" s="11"/>
      <c r="O13" s="3"/>
      <c r="P13" s="76"/>
    </row>
    <row r="14" spans="1:18" s="79" customFormat="1" x14ac:dyDescent="0.3">
      <c r="A14" s="1"/>
      <c r="B14" s="3"/>
      <c r="C14" s="3"/>
      <c r="D14" s="22" t="s">
        <v>7</v>
      </c>
      <c r="E14" s="113"/>
      <c r="F14" s="114"/>
      <c r="G14" s="115"/>
      <c r="H14" s="76"/>
      <c r="I14" s="76"/>
      <c r="J14" s="76"/>
      <c r="K14" s="76"/>
      <c r="L14" s="35"/>
      <c r="M14" s="35"/>
      <c r="N14" s="35"/>
      <c r="O14" s="3"/>
      <c r="P14" s="77"/>
    </row>
    <row r="15" spans="1:18" s="79" customFormat="1" ht="24.2" customHeight="1" x14ac:dyDescent="0.3">
      <c r="A15" s="1"/>
      <c r="B15" s="3"/>
      <c r="C15" s="3"/>
      <c r="D15" s="3"/>
      <c r="E15" s="3"/>
      <c r="F15" s="3"/>
      <c r="G15" s="3"/>
      <c r="H15" s="76"/>
      <c r="I15" s="86"/>
      <c r="J15" s="86"/>
      <c r="K15" s="89"/>
      <c r="L15" s="3"/>
      <c r="M15" s="3"/>
      <c r="N15" s="3"/>
      <c r="O15" s="3"/>
      <c r="P15" s="76"/>
      <c r="R15" s="81"/>
    </row>
    <row r="16" spans="1:18" s="79" customFormat="1" x14ac:dyDescent="0.3">
      <c r="A16" s="1"/>
      <c r="B16" s="3"/>
      <c r="C16" s="2"/>
      <c r="D16" s="3"/>
      <c r="E16" s="3"/>
      <c r="F16" s="3"/>
      <c r="G16" s="3"/>
      <c r="H16" s="76"/>
      <c r="I16" s="76"/>
      <c r="J16" s="76"/>
      <c r="K16" s="76"/>
      <c r="L16" s="3"/>
      <c r="M16" s="3"/>
      <c r="N16" s="3"/>
      <c r="O16" s="3"/>
      <c r="P16" s="76"/>
    </row>
    <row r="17" spans="1:16" s="79" customFormat="1" x14ac:dyDescent="0.3">
      <c r="A17" s="1"/>
      <c r="B17" s="3"/>
      <c r="C17" s="3"/>
      <c r="D17" s="3"/>
      <c r="E17" s="41" t="s">
        <v>17</v>
      </c>
      <c r="F17" s="22" t="s">
        <v>8</v>
      </c>
      <c r="G17" s="3"/>
      <c r="H17" s="76"/>
      <c r="I17" s="76"/>
      <c r="J17" s="76"/>
      <c r="K17" s="90" t="s">
        <v>1</v>
      </c>
      <c r="L17" s="76"/>
      <c r="M17" s="76"/>
      <c r="N17" s="3"/>
      <c r="O17" s="23"/>
      <c r="P17" s="76"/>
    </row>
    <row r="18" spans="1:16" s="79" customFormat="1" ht="45" x14ac:dyDescent="0.3">
      <c r="A18" s="1"/>
      <c r="B18" s="3"/>
      <c r="C18" s="44"/>
      <c r="D18" s="6" t="s">
        <v>0</v>
      </c>
      <c r="E18" s="6"/>
      <c r="F18" s="24" t="s">
        <v>5</v>
      </c>
      <c r="G18" s="24" t="s">
        <v>6</v>
      </c>
      <c r="H18" s="7" t="s">
        <v>9</v>
      </c>
      <c r="I18" s="7" t="s">
        <v>10</v>
      </c>
      <c r="J18" s="73"/>
      <c r="K18" s="7" t="s">
        <v>18</v>
      </c>
      <c r="L18" s="7" t="s">
        <v>19</v>
      </c>
      <c r="M18" s="10"/>
      <c r="N18" s="84" t="s">
        <v>2</v>
      </c>
      <c r="O18" s="7" t="s">
        <v>20</v>
      </c>
      <c r="P18" s="76"/>
    </row>
    <row r="19" spans="1:16" s="79" customFormat="1" x14ac:dyDescent="0.3">
      <c r="A19" s="1"/>
      <c r="B19" s="3"/>
      <c r="C19" s="116">
        <v>1</v>
      </c>
      <c r="D19" s="29"/>
      <c r="E19" s="40" t="s">
        <v>26</v>
      </c>
      <c r="F19" s="30"/>
      <c r="G19" s="30"/>
      <c r="H19" s="31">
        <v>0.2</v>
      </c>
      <c r="I19" s="29">
        <v>1</v>
      </c>
      <c r="J19" s="74"/>
      <c r="K19" s="52"/>
      <c r="L19" s="52"/>
      <c r="M19" s="10"/>
      <c r="N19" s="67"/>
      <c r="O19" s="54"/>
      <c r="P19" s="76"/>
    </row>
    <row r="20" spans="1:16" s="79" customFormat="1" x14ac:dyDescent="0.3">
      <c r="A20" s="1"/>
      <c r="B20" s="3"/>
      <c r="C20" s="117"/>
      <c r="D20" s="50"/>
      <c r="E20" s="55" t="s">
        <v>25</v>
      </c>
      <c r="F20" s="36"/>
      <c r="G20" s="36"/>
      <c r="H20" s="37">
        <v>0.2</v>
      </c>
      <c r="I20" s="38">
        <v>1</v>
      </c>
      <c r="J20" s="74"/>
      <c r="K20" s="71"/>
      <c r="L20" s="71"/>
      <c r="M20" s="10"/>
      <c r="N20" s="65"/>
      <c r="O20" s="57"/>
      <c r="P20" s="76"/>
    </row>
    <row r="21" spans="1:16" s="79" customFormat="1" x14ac:dyDescent="0.3">
      <c r="A21" s="1"/>
      <c r="B21" s="3"/>
      <c r="C21" s="118"/>
      <c r="D21" s="58"/>
      <c r="E21" s="59" t="s">
        <v>24</v>
      </c>
      <c r="F21" s="60"/>
      <c r="G21" s="60"/>
      <c r="H21" s="60"/>
      <c r="I21" s="60"/>
      <c r="J21" s="75"/>
      <c r="K21" s="62"/>
      <c r="L21" s="62"/>
      <c r="M21" s="10"/>
      <c r="N21" s="68"/>
      <c r="O21" s="64"/>
      <c r="P21" s="76"/>
    </row>
    <row r="22" spans="1:16" s="79" customFormat="1" ht="6.6" customHeight="1" x14ac:dyDescent="0.3">
      <c r="A22" s="1"/>
      <c r="B22" s="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"/>
      <c r="O22" s="3"/>
      <c r="P22" s="76"/>
    </row>
    <row r="23" spans="1:16" s="79" customFormat="1" ht="7.7" customHeight="1" x14ac:dyDescent="0.3">
      <c r="A23" s="1"/>
      <c r="B23" s="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3"/>
      <c r="P23" s="76"/>
    </row>
    <row r="24" spans="1:16" s="79" customFormat="1" x14ac:dyDescent="0.3">
      <c r="A24" s="1"/>
      <c r="B24" s="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3"/>
      <c r="P24" s="76"/>
    </row>
    <row r="25" spans="1:16" s="79" customFormat="1" x14ac:dyDescent="0.3">
      <c r="A25" s="1"/>
      <c r="B25" s="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3"/>
      <c r="P25" s="76"/>
    </row>
    <row r="26" spans="1:16" s="79" customFormat="1" x14ac:dyDescent="0.3">
      <c r="A26" s="1"/>
      <c r="B26" s="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3"/>
      <c r="P26" s="76"/>
    </row>
    <row r="27" spans="1:16" s="79" customFormat="1" x14ac:dyDescent="0.3">
      <c r="A27" s="1"/>
      <c r="B27" s="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3"/>
      <c r="P27" s="76"/>
    </row>
    <row r="28" spans="1:16" s="79" customFormat="1" x14ac:dyDescent="0.3">
      <c r="A28" s="1"/>
      <c r="B28" s="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3"/>
      <c r="P28" s="76"/>
    </row>
    <row r="29" spans="1:16" s="79" customFormat="1" x14ac:dyDescent="0.3">
      <c r="A29" s="1"/>
      <c r="B29" s="3"/>
      <c r="C29" s="12"/>
      <c r="D29" s="12"/>
      <c r="E29" s="12"/>
      <c r="F29" s="12"/>
      <c r="G29" s="12"/>
      <c r="H29" s="12"/>
      <c r="I29" s="12" t="s">
        <v>13</v>
      </c>
      <c r="J29" s="12"/>
      <c r="K29" s="12"/>
      <c r="L29" s="12"/>
      <c r="M29" s="12"/>
      <c r="N29" s="12"/>
      <c r="O29" s="3"/>
      <c r="P29" s="76"/>
    </row>
    <row r="30" spans="1:16" s="79" customFormat="1" x14ac:dyDescent="0.3">
      <c r="A30" s="1"/>
      <c r="B30" s="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3"/>
      <c r="P30" s="76"/>
    </row>
    <row r="31" spans="1:16" s="79" customFormat="1" x14ac:dyDescent="0.3">
      <c r="A31" s="1"/>
      <c r="B31" s="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3"/>
      <c r="P31" s="76"/>
    </row>
    <row r="32" spans="1:16" s="79" customFormat="1" x14ac:dyDescent="0.3">
      <c r="A32" s="1"/>
      <c r="B32" s="103"/>
      <c r="C32" s="104"/>
      <c r="D32" s="10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3"/>
      <c r="P32" s="76"/>
    </row>
    <row r="33" spans="1:17" s="79" customFormat="1" ht="17.25" x14ac:dyDescent="0.35">
      <c r="A33" s="1"/>
      <c r="B33" s="103"/>
      <c r="C33" s="103"/>
      <c r="D33" s="105"/>
      <c r="E33" s="93"/>
      <c r="F33" s="93"/>
      <c r="G33" s="12"/>
      <c r="H33" s="12"/>
      <c r="I33" s="12"/>
      <c r="J33" s="12"/>
      <c r="K33" s="12"/>
      <c r="L33" s="12"/>
      <c r="M33" s="12"/>
      <c r="N33" s="12"/>
      <c r="O33" s="3"/>
      <c r="P33" s="76"/>
    </row>
    <row r="34" spans="1:17" s="83" customFormat="1" ht="18.95" customHeight="1" x14ac:dyDescent="0.35">
      <c r="A34" s="13"/>
      <c r="B34" s="106"/>
      <c r="C34" s="107"/>
      <c r="D34" s="108"/>
      <c r="E34" s="17"/>
      <c r="F34" s="17"/>
      <c r="G34" s="32"/>
      <c r="H34" s="26"/>
      <c r="I34" s="17"/>
      <c r="J34" s="17"/>
      <c r="K34" s="26"/>
      <c r="L34" s="26"/>
      <c r="M34" s="26"/>
      <c r="N34" s="26"/>
      <c r="O34" s="17"/>
      <c r="P34" s="78"/>
      <c r="Q34" s="82"/>
    </row>
    <row r="35" spans="1:17" s="83" customFormat="1" ht="26.25" customHeight="1" x14ac:dyDescent="0.4">
      <c r="A35" s="13"/>
      <c r="B35" s="14"/>
      <c r="C35" s="92" t="s">
        <v>30</v>
      </c>
      <c r="D35" s="91"/>
      <c r="E35" s="91"/>
      <c r="F35" s="91"/>
      <c r="G35" s="32"/>
      <c r="H35" s="26"/>
      <c r="I35" s="102"/>
      <c r="J35" s="27"/>
      <c r="K35" s="26"/>
      <c r="L35" s="26"/>
      <c r="M35" s="26"/>
      <c r="N35" s="26"/>
      <c r="O35" s="27"/>
      <c r="P35" s="78"/>
      <c r="Q35" s="82"/>
    </row>
    <row r="36" spans="1:17" s="83" customFormat="1" ht="26.25" customHeight="1" x14ac:dyDescent="0.35">
      <c r="A36" s="13"/>
      <c r="B36" s="14"/>
      <c r="C36" s="25" t="s">
        <v>31</v>
      </c>
      <c r="D36" s="96"/>
      <c r="E36" s="110"/>
      <c r="F36" s="109"/>
      <c r="G36" s="32"/>
      <c r="H36" s="26"/>
      <c r="I36" s="102"/>
      <c r="J36" s="27"/>
      <c r="K36" s="26"/>
      <c r="L36" s="26"/>
      <c r="M36" s="26"/>
      <c r="N36" s="26"/>
      <c r="O36" s="27"/>
      <c r="P36" s="78"/>
      <c r="Q36" s="82"/>
    </row>
    <row r="37" spans="1:17" s="83" customFormat="1" ht="75.75" customHeight="1" x14ac:dyDescent="0.3">
      <c r="A37" s="13"/>
      <c r="B37" s="14"/>
      <c r="C37" s="111" t="s">
        <v>32</v>
      </c>
      <c r="D37" s="111"/>
      <c r="E37" s="111"/>
      <c r="F37" s="111"/>
      <c r="G37" s="32"/>
      <c r="H37" s="26"/>
      <c r="I37" s="102" t="s">
        <v>4</v>
      </c>
      <c r="J37" s="27"/>
      <c r="K37" s="26"/>
      <c r="L37" s="26"/>
      <c r="M37" s="26"/>
      <c r="N37" s="26"/>
      <c r="O37" s="27"/>
      <c r="P37" s="78"/>
      <c r="Q37" s="82"/>
    </row>
    <row r="38" spans="1:17" s="83" customFormat="1" ht="16.7" customHeight="1" x14ac:dyDescent="0.35">
      <c r="A38" s="13"/>
      <c r="B38" s="14"/>
      <c r="C38" s="18" t="s">
        <v>33</v>
      </c>
      <c r="D38" s="18"/>
      <c r="E38" s="18"/>
      <c r="F38" s="18"/>
      <c r="G38" s="18"/>
      <c r="H38" s="18"/>
      <c r="I38" s="27"/>
      <c r="J38" s="27"/>
      <c r="K38" s="18"/>
      <c r="L38" s="18"/>
      <c r="M38" s="18"/>
      <c r="N38" s="18"/>
      <c r="O38" s="27"/>
      <c r="P38" s="78"/>
      <c r="Q38" s="82"/>
    </row>
    <row r="39" spans="1:17" s="83" customFormat="1" ht="16.7" customHeight="1" x14ac:dyDescent="0.35">
      <c r="A39" s="13"/>
      <c r="B39" s="14"/>
      <c r="C39" s="94" t="s">
        <v>34</v>
      </c>
      <c r="D39" s="18"/>
      <c r="E39" s="18"/>
      <c r="F39" s="18"/>
      <c r="G39" s="18"/>
      <c r="H39" s="18"/>
      <c r="I39" s="27" t="s">
        <v>28</v>
      </c>
      <c r="J39" s="27"/>
      <c r="K39" s="18"/>
      <c r="L39" s="18"/>
      <c r="M39" s="18"/>
      <c r="N39" s="18"/>
      <c r="O39" s="27"/>
      <c r="P39" s="78"/>
      <c r="Q39" s="82"/>
    </row>
    <row r="40" spans="1:17" ht="16.7" customHeight="1" x14ac:dyDescent="0.35">
      <c r="A40" s="13"/>
      <c r="B40" s="14"/>
      <c r="C40" s="95" t="s">
        <v>35</v>
      </c>
      <c r="D40" s="18"/>
      <c r="E40" s="18"/>
      <c r="F40" s="18"/>
      <c r="G40" s="19"/>
      <c r="H40" s="19"/>
      <c r="I40" s="27" t="s">
        <v>29</v>
      </c>
      <c r="J40" s="27"/>
      <c r="K40" s="19"/>
      <c r="L40" s="19"/>
      <c r="M40" s="19"/>
      <c r="N40"/>
      <c r="O40" s="27"/>
      <c r="P40" s="15"/>
      <c r="Q40" s="82"/>
    </row>
    <row r="41" spans="1:17" ht="16.7" customHeight="1" x14ac:dyDescent="0.35">
      <c r="A41" s="13"/>
      <c r="B41" s="14"/>
      <c r="C41" s="95" t="s">
        <v>36</v>
      </c>
      <c r="D41" s="19"/>
      <c r="E41" s="19"/>
      <c r="F41" s="19"/>
      <c r="G41" s="19"/>
      <c r="H41" s="19"/>
      <c r="I41" s="85" t="s">
        <v>3</v>
      </c>
      <c r="J41" s="86"/>
      <c r="K41" s="87"/>
      <c r="L41" s="19"/>
      <c r="M41" s="19"/>
      <c r="N41" s="25" t="s">
        <v>37</v>
      </c>
      <c r="O41" s="17"/>
      <c r="P41" s="15"/>
      <c r="Q41" s="82"/>
    </row>
    <row r="42" spans="1:17" ht="6.6" customHeight="1" x14ac:dyDescent="0.35">
      <c r="A42" s="13"/>
      <c r="B42" s="14"/>
      <c r="C42" s="95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8"/>
      <c r="P42" s="15"/>
      <c r="Q42" s="82"/>
    </row>
    <row r="43" spans="1:17" s="82" customFormat="1" ht="17.25" x14ac:dyDescent="0.35">
      <c r="B43" s="97"/>
      <c r="C43" s="98"/>
      <c r="D43" s="99"/>
      <c r="E43" s="99"/>
      <c r="F43" s="99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spans="1:17" ht="17.25" x14ac:dyDescent="0.35">
      <c r="B44" s="100"/>
      <c r="C44" s="101"/>
      <c r="D44" s="101"/>
      <c r="E44" s="101"/>
      <c r="F44" s="101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</sheetData>
  <sheetProtection password="8E71" sheet="1" objects="1" scenarios="1"/>
  <mergeCells count="4">
    <mergeCell ref="C8:O8"/>
    <mergeCell ref="E14:G14"/>
    <mergeCell ref="C19:C21"/>
    <mergeCell ref="C37:F37"/>
  </mergeCells>
  <phoneticPr fontId="0" type="noConversion"/>
  <dataValidations count="2">
    <dataValidation allowBlank="1" sqref="C1:N6 O1:O2 C12:O13 P7:P13 I42:J42 C45:F65536 R7:R13 S12:S16 Q7:Q16 T12:IV17 Q18:IV21 C22:F32 P1:IV6 O5:O7 D7:N7 C7:C11 D9:O11 S7:IV11 P22:IV65536 A1:B1048576 N41:N42 K38:M42 N38:N39 G38:H42 G22:O33 G43:O65536 C38 C40:C43 D38:F43 C35 D33:F34"/>
    <dataValidation allowBlank="1" showInputMessage="1" sqref="C14:P16 R14:R16 C17:C19 K18:L21 N17:S17 D17:J21 K17 N18:O21"/>
  </dataValidations>
  <hyperlinks>
    <hyperlink ref="I41" r:id="rId1" display="http://www.megazyme.com/"/>
    <hyperlink ref="I37" r:id="rId2" display="http://www.megazyme.com/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/>
  <headerFooter alignWithMargins="0">
    <oddFooter>&amp;LPrinted on &amp;D, Page &amp;P of &amp;N</oddFooter>
  </headerFooter>
  <rowBreaks count="1" manualBreakCount="1">
    <brk id="16" min="1" max="1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zoomScale="115" zoomScaleNormal="115" workbookViewId="0">
      <selection activeCell="L5" sqref="L5"/>
    </sheetView>
  </sheetViews>
  <sheetFormatPr defaultColWidth="12.28515625" defaultRowHeight="15" x14ac:dyDescent="0.3"/>
  <cols>
    <col min="1" max="1" width="1.7109375" style="2" customWidth="1"/>
    <col min="2" max="2" width="0.7109375" style="2" customWidth="1"/>
    <col min="3" max="3" width="3.140625" style="2" customWidth="1"/>
    <col min="4" max="4" width="17.140625" style="2" customWidth="1"/>
    <col min="5" max="5" width="15.28515625" style="2" customWidth="1"/>
    <col min="6" max="9" width="9.42578125" style="2" customWidth="1"/>
    <col min="10" max="10" width="0.85546875" style="2" customWidth="1"/>
    <col min="11" max="11" width="10.42578125" style="2" hidden="1" customWidth="1"/>
    <col min="12" max="12" width="11.85546875" style="2" customWidth="1"/>
    <col min="13" max="13" width="10.42578125" style="2" hidden="1" customWidth="1"/>
    <col min="14" max="14" width="10.85546875" style="2" customWidth="1"/>
    <col min="15" max="15" width="0.85546875" style="2" customWidth="1"/>
    <col min="16" max="16" width="10.85546875" style="2" customWidth="1"/>
    <col min="17" max="17" width="9.85546875" style="2" hidden="1" customWidth="1"/>
    <col min="18" max="18" width="10.85546875" style="2" customWidth="1"/>
    <col min="19" max="19" width="0.85546875" style="2" customWidth="1"/>
    <col min="20" max="20" width="200.7109375" style="2" customWidth="1"/>
    <col min="21" max="16384" width="12.28515625" style="2"/>
  </cols>
  <sheetData>
    <row r="1" spans="1:20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102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3"/>
    </row>
    <row r="3" spans="1:20" ht="15" customHeight="1" x14ac:dyDescent="0.3">
      <c r="A3" s="1"/>
      <c r="B3" s="3"/>
      <c r="C3" s="3"/>
      <c r="D3" s="3"/>
      <c r="E3" s="3"/>
      <c r="F3" s="22" t="s">
        <v>27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3"/>
    </row>
    <row r="4" spans="1:20" x14ac:dyDescent="0.3">
      <c r="A4" s="1"/>
      <c r="B4" s="3"/>
      <c r="C4" s="3"/>
      <c r="D4" s="3"/>
      <c r="E4" s="22" t="s">
        <v>7</v>
      </c>
      <c r="F4" s="119"/>
      <c r="G4" s="120"/>
      <c r="H4" s="121"/>
      <c r="I4" s="3"/>
      <c r="J4" s="3"/>
      <c r="K4" s="3"/>
      <c r="L4" s="35"/>
      <c r="M4" s="35"/>
      <c r="N4" s="35"/>
      <c r="O4" s="3"/>
      <c r="P4" s="35"/>
      <c r="Q4" s="3"/>
      <c r="R4" s="3"/>
      <c r="S4" s="3"/>
      <c r="T4" s="33"/>
    </row>
    <row r="5" spans="1:20" ht="15.2" customHeight="1" x14ac:dyDescent="0.3">
      <c r="A5" s="1"/>
      <c r="B5" s="3"/>
      <c r="C5" s="3"/>
      <c r="D5" s="3"/>
      <c r="E5" s="3"/>
      <c r="F5" s="3"/>
      <c r="G5" s="3"/>
      <c r="H5" s="3"/>
      <c r="I5" s="3"/>
      <c r="K5" s="39"/>
      <c r="L5" s="3"/>
      <c r="M5" s="3"/>
      <c r="N5" s="3"/>
      <c r="O5" s="3"/>
      <c r="P5" s="3"/>
      <c r="Q5" s="3"/>
      <c r="R5" s="8"/>
      <c r="S5" s="3"/>
      <c r="T5" s="33"/>
    </row>
    <row r="6" spans="1:20" s="34" customFormat="1" x14ac:dyDescent="0.3">
      <c r="A6" s="1"/>
      <c r="B6" s="3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3"/>
    </row>
    <row r="7" spans="1:20" s="34" customFormat="1" x14ac:dyDescent="0.3">
      <c r="A7" s="1"/>
      <c r="B7" s="3"/>
      <c r="C7" s="3"/>
      <c r="D7" s="3"/>
      <c r="E7" s="41" t="s">
        <v>17</v>
      </c>
      <c r="F7" s="22" t="s">
        <v>8</v>
      </c>
      <c r="G7" s="3"/>
      <c r="H7" s="3"/>
      <c r="I7" s="3"/>
      <c r="J7" s="3"/>
      <c r="K7" s="3"/>
      <c r="L7" s="22" t="s">
        <v>1</v>
      </c>
      <c r="M7" s="3"/>
      <c r="N7" s="23"/>
      <c r="O7" s="3"/>
      <c r="P7" s="3"/>
      <c r="Q7" s="3"/>
      <c r="R7" s="3"/>
      <c r="S7" s="3"/>
      <c r="T7" s="33"/>
    </row>
    <row r="8" spans="1:20" s="49" customFormat="1" ht="63" x14ac:dyDescent="0.3">
      <c r="A8" s="42"/>
      <c r="B8" s="43"/>
      <c r="C8" s="44"/>
      <c r="D8" s="6" t="s">
        <v>0</v>
      </c>
      <c r="E8" s="6"/>
      <c r="F8" s="24" t="s">
        <v>5</v>
      </c>
      <c r="G8" s="24" t="s">
        <v>6</v>
      </c>
      <c r="H8" s="7" t="s">
        <v>9</v>
      </c>
      <c r="I8" s="7" t="s">
        <v>10</v>
      </c>
      <c r="J8" s="45"/>
      <c r="K8" s="46" t="s">
        <v>14</v>
      </c>
      <c r="L8" s="7" t="s">
        <v>18</v>
      </c>
      <c r="M8" s="46" t="s">
        <v>15</v>
      </c>
      <c r="N8" s="7" t="s">
        <v>19</v>
      </c>
      <c r="O8" s="45"/>
      <c r="P8" s="7" t="s">
        <v>2</v>
      </c>
      <c r="Q8" s="46" t="s">
        <v>16</v>
      </c>
      <c r="R8" s="7" t="s">
        <v>20</v>
      </c>
      <c r="S8" s="47"/>
      <c r="T8" s="48"/>
    </row>
    <row r="9" spans="1:20" x14ac:dyDescent="0.3">
      <c r="A9" s="1"/>
      <c r="B9" s="3"/>
      <c r="C9" s="116">
        <v>1</v>
      </c>
      <c r="D9" s="29"/>
      <c r="E9" s="40" t="s">
        <v>26</v>
      </c>
      <c r="F9" s="30"/>
      <c r="G9" s="30"/>
      <c r="H9" s="31">
        <v>0.2</v>
      </c>
      <c r="I9" s="29">
        <v>1</v>
      </c>
      <c r="J9" s="50"/>
      <c r="K9" s="51" t="str">
        <f>IF(OR(ISBLANK(F9),ISBLANK(G9)), "",(G9-F9))</f>
        <v/>
      </c>
      <c r="L9" s="52" t="str">
        <f>K9</f>
        <v/>
      </c>
      <c r="M9" s="53" t="str">
        <f>IF(OR(ISBLANK(F9),ISBLANK(G9),ISBLANK(Sample_volume),ISBLANK(Dilution)),"",(0.337156571428571*K9*Dilution/Sample_volume))</f>
        <v/>
      </c>
      <c r="N9" s="52" t="str">
        <f>M9</f>
        <v/>
      </c>
      <c r="O9" s="50"/>
      <c r="P9" s="67"/>
      <c r="Q9" s="66" t="str">
        <f>IF(OR(ISBLANK(P9),M9=""),"",(M9*100/P9))</f>
        <v/>
      </c>
      <c r="R9" s="54" t="str">
        <f>Q9</f>
        <v/>
      </c>
      <c r="S9" s="3"/>
      <c r="T9" s="33"/>
    </row>
    <row r="10" spans="1:20" x14ac:dyDescent="0.3">
      <c r="A10" s="1"/>
      <c r="B10" s="3"/>
      <c r="C10" s="117"/>
      <c r="D10" s="50"/>
      <c r="E10" s="55" t="s">
        <v>25</v>
      </c>
      <c r="F10" s="36"/>
      <c r="G10" s="36"/>
      <c r="H10" s="37">
        <v>0.2</v>
      </c>
      <c r="I10" s="38">
        <v>1</v>
      </c>
      <c r="J10" s="50"/>
      <c r="K10" s="70" t="str">
        <f>IF(OR(ISBLANK(F10),ISBLANK(G10)), "",(G10-F10))</f>
        <v/>
      </c>
      <c r="L10" s="71" t="str">
        <f>K10</f>
        <v/>
      </c>
      <c r="M10" s="72" t="str">
        <f>IF(OR(ISBLANK(F10),ISBLANK(G10),ISBLANK(Sample_volume),ISBLANK(Dilution)),"",(0.337156571428571*K10*Dilution/Sample_volume))</f>
        <v/>
      </c>
      <c r="N10" s="71"/>
      <c r="O10" s="50"/>
      <c r="P10" s="65"/>
      <c r="Q10" s="56" t="str">
        <f>IF(OR(ISBLANK(P9),M10=""),"",(M10*100/P9))</f>
        <v/>
      </c>
      <c r="R10" s="57"/>
      <c r="S10" s="3"/>
      <c r="T10" s="33"/>
    </row>
    <row r="11" spans="1:20" x14ac:dyDescent="0.3">
      <c r="A11" s="1"/>
      <c r="B11" s="3"/>
      <c r="C11" s="118"/>
      <c r="D11" s="58"/>
      <c r="E11" s="59" t="s">
        <v>24</v>
      </c>
      <c r="F11" s="60"/>
      <c r="G11" s="60"/>
      <c r="H11" s="60"/>
      <c r="I11" s="60"/>
      <c r="J11" s="50"/>
      <c r="K11" s="61"/>
      <c r="L11" s="62"/>
      <c r="M11" s="63" t="str">
        <f>IF(OR(M9="",M10=""),"",((M10-M9)*162/180))</f>
        <v/>
      </c>
      <c r="N11" s="62" t="str">
        <f>M11</f>
        <v/>
      </c>
      <c r="O11" s="50"/>
      <c r="P11" s="68"/>
      <c r="Q11" s="69" t="str">
        <f>IF(OR(ISBLANK(P9),M11=""),"",(M11*100/P9))</f>
        <v/>
      </c>
      <c r="R11" s="64" t="str">
        <f>Q11</f>
        <v/>
      </c>
      <c r="S11" s="3"/>
      <c r="T11" s="33"/>
    </row>
    <row r="12" spans="1:20" x14ac:dyDescent="0.3">
      <c r="A12" s="1"/>
      <c r="B12" s="3"/>
      <c r="C12" s="116">
        <v>2</v>
      </c>
      <c r="D12" s="29"/>
      <c r="E12" s="40" t="s">
        <v>26</v>
      </c>
      <c r="F12" s="30"/>
      <c r="G12" s="30"/>
      <c r="H12" s="31">
        <v>0.2</v>
      </c>
      <c r="I12" s="29">
        <v>1</v>
      </c>
      <c r="J12" s="50"/>
      <c r="K12" s="51" t="str">
        <f>IF(OR(ISBLANK(F12),ISBLANK(G12)), "",(G12-F12))</f>
        <v/>
      </c>
      <c r="L12" s="52" t="str">
        <f>K12</f>
        <v/>
      </c>
      <c r="M12" s="53" t="str">
        <f>IF(OR(ISBLANK(F12),ISBLANK(G12),ISBLANK(Sample_volume),ISBLANK(Dilution)),"",(0.337156571428571*K12*Dilution/Sample_volume))</f>
        <v/>
      </c>
      <c r="N12" s="52" t="str">
        <f>M12</f>
        <v/>
      </c>
      <c r="O12" s="50"/>
      <c r="P12" s="67"/>
      <c r="Q12" s="66" t="str">
        <f>IF(OR(ISBLANK(P12),M12=""),"",(M12*100/P12))</f>
        <v/>
      </c>
      <c r="R12" s="54" t="str">
        <f>Q12</f>
        <v/>
      </c>
      <c r="S12" s="3"/>
      <c r="T12" s="33"/>
    </row>
    <row r="13" spans="1:20" x14ac:dyDescent="0.3">
      <c r="A13" s="1"/>
      <c r="B13" s="3"/>
      <c r="C13" s="117"/>
      <c r="D13" s="50"/>
      <c r="E13" s="55" t="s">
        <v>25</v>
      </c>
      <c r="F13" s="36"/>
      <c r="G13" s="36"/>
      <c r="H13" s="37">
        <v>0.2</v>
      </c>
      <c r="I13" s="38">
        <v>1</v>
      </c>
      <c r="J13" s="50"/>
      <c r="K13" s="70" t="str">
        <f>IF(OR(ISBLANK(F13),ISBLANK(G13)), "",(G13-F13))</f>
        <v/>
      </c>
      <c r="L13" s="71" t="str">
        <f>K13</f>
        <v/>
      </c>
      <c r="M13" s="72" t="str">
        <f>IF(OR(ISBLANK(F13),ISBLANK(G13),ISBLANK(Sample_volume),ISBLANK(Dilution)),"",(0.337156571428571*K13*Dilution/Sample_volume))</f>
        <v/>
      </c>
      <c r="N13" s="71"/>
      <c r="O13" s="50"/>
      <c r="P13" s="65"/>
      <c r="Q13" s="56" t="str">
        <f>IF(OR(ISBLANK(P12),M13=""),"",(M13*100/P12))</f>
        <v/>
      </c>
      <c r="R13" s="57"/>
      <c r="S13" s="3"/>
      <c r="T13" s="33"/>
    </row>
    <row r="14" spans="1:20" x14ac:dyDescent="0.3">
      <c r="A14" s="1"/>
      <c r="B14" s="3"/>
      <c r="C14" s="118"/>
      <c r="D14" s="58"/>
      <c r="E14" s="59" t="s">
        <v>24</v>
      </c>
      <c r="F14" s="60"/>
      <c r="G14" s="60"/>
      <c r="H14" s="60"/>
      <c r="I14" s="60"/>
      <c r="J14" s="50"/>
      <c r="K14" s="61"/>
      <c r="L14" s="62"/>
      <c r="M14" s="63" t="str">
        <f>IF(OR(M12="",M13=""),"",((M13-M12)*162/180))</f>
        <v/>
      </c>
      <c r="N14" s="62" t="str">
        <f>M14</f>
        <v/>
      </c>
      <c r="O14" s="50"/>
      <c r="P14" s="68"/>
      <c r="Q14" s="69" t="str">
        <f>IF(OR(ISBLANK(P12),M14=""),"",(M14*100/P12))</f>
        <v/>
      </c>
      <c r="R14" s="64" t="str">
        <f>Q14</f>
        <v/>
      </c>
      <c r="S14" s="3"/>
      <c r="T14" s="33"/>
    </row>
    <row r="15" spans="1:20" x14ac:dyDescent="0.3">
      <c r="A15" s="1"/>
      <c r="B15" s="3"/>
      <c r="C15" s="116">
        <v>3</v>
      </c>
      <c r="D15" s="29"/>
      <c r="E15" s="40" t="s">
        <v>26</v>
      </c>
      <c r="F15" s="30"/>
      <c r="G15" s="30"/>
      <c r="H15" s="31">
        <v>0.2</v>
      </c>
      <c r="I15" s="29">
        <v>1</v>
      </c>
      <c r="J15" s="50"/>
      <c r="K15" s="51" t="str">
        <f>IF(OR(ISBLANK(F15),ISBLANK(G15)), "",(G15-F15))</f>
        <v/>
      </c>
      <c r="L15" s="52" t="str">
        <f>K15</f>
        <v/>
      </c>
      <c r="M15" s="53" t="str">
        <f>IF(OR(ISBLANK(F15),ISBLANK(G15),ISBLANK(Sample_volume),ISBLANK(Dilution)),"",(0.337156571428571*K15*Dilution/Sample_volume))</f>
        <v/>
      </c>
      <c r="N15" s="52" t="str">
        <f>M15</f>
        <v/>
      </c>
      <c r="O15" s="50"/>
      <c r="P15" s="67"/>
      <c r="Q15" s="66" t="str">
        <f>IF(OR(ISBLANK(P15),M15=""),"",(M15*100/P15))</f>
        <v/>
      </c>
      <c r="R15" s="54" t="str">
        <f>Q15</f>
        <v/>
      </c>
      <c r="S15" s="3"/>
      <c r="T15" s="33"/>
    </row>
    <row r="16" spans="1:20" x14ac:dyDescent="0.3">
      <c r="A16" s="1"/>
      <c r="B16" s="3"/>
      <c r="C16" s="117"/>
      <c r="D16" s="50"/>
      <c r="E16" s="55" t="s">
        <v>25</v>
      </c>
      <c r="F16" s="36"/>
      <c r="G16" s="36"/>
      <c r="H16" s="37">
        <v>0.2</v>
      </c>
      <c r="I16" s="38">
        <v>1</v>
      </c>
      <c r="J16" s="50"/>
      <c r="K16" s="70" t="str">
        <f>IF(OR(ISBLANK(F16),ISBLANK(G16)), "",(G16-F16))</f>
        <v/>
      </c>
      <c r="L16" s="71" t="str">
        <f>K16</f>
        <v/>
      </c>
      <c r="M16" s="72" t="str">
        <f>IF(OR(ISBLANK(F16),ISBLANK(G16),ISBLANK(Sample_volume),ISBLANK(Dilution)),"",(0.337156571428571*K16*Dilution/Sample_volume))</f>
        <v/>
      </c>
      <c r="N16" s="71"/>
      <c r="O16" s="50"/>
      <c r="P16" s="65"/>
      <c r="Q16" s="56" t="str">
        <f>IF(OR(ISBLANK(P15),M16=""),"",(M16*100/P15))</f>
        <v/>
      </c>
      <c r="R16" s="57"/>
      <c r="S16" s="3"/>
      <c r="T16" s="33"/>
    </row>
    <row r="17" spans="1:20" x14ac:dyDescent="0.3">
      <c r="A17" s="1"/>
      <c r="B17" s="3"/>
      <c r="C17" s="118"/>
      <c r="D17" s="58"/>
      <c r="E17" s="59" t="s">
        <v>24</v>
      </c>
      <c r="F17" s="60"/>
      <c r="G17" s="60"/>
      <c r="H17" s="60"/>
      <c r="I17" s="60"/>
      <c r="J17" s="50"/>
      <c r="K17" s="61"/>
      <c r="L17" s="62"/>
      <c r="M17" s="63" t="str">
        <f>IF(OR(M15="",M16=""),"",((M16-M15)*162/180))</f>
        <v/>
      </c>
      <c r="N17" s="62" t="str">
        <f>M17</f>
        <v/>
      </c>
      <c r="O17" s="50"/>
      <c r="P17" s="68"/>
      <c r="Q17" s="69" t="str">
        <f>IF(OR(ISBLANK(P15),M17=""),"",(M17*100/P15))</f>
        <v/>
      </c>
      <c r="R17" s="64" t="str">
        <f>Q17</f>
        <v/>
      </c>
      <c r="S17" s="3"/>
      <c r="T17" s="33"/>
    </row>
    <row r="18" spans="1:20" x14ac:dyDescent="0.3">
      <c r="A18" s="1"/>
      <c r="B18" s="3"/>
      <c r="C18" s="116">
        <v>4</v>
      </c>
      <c r="D18" s="29"/>
      <c r="E18" s="40" t="s">
        <v>26</v>
      </c>
      <c r="F18" s="30"/>
      <c r="G18" s="30"/>
      <c r="H18" s="31">
        <v>0.2</v>
      </c>
      <c r="I18" s="29">
        <v>1</v>
      </c>
      <c r="J18" s="50"/>
      <c r="K18" s="51" t="str">
        <f>IF(OR(ISBLANK(F18),ISBLANK(G18)), "",(G18-F18))</f>
        <v/>
      </c>
      <c r="L18" s="52" t="str">
        <f>K18</f>
        <v/>
      </c>
      <c r="M18" s="53" t="str">
        <f>IF(OR(ISBLANK(F18),ISBLANK(G18),ISBLANK(Sample_volume),ISBLANK(Dilution)),"",(0.337156571428571*K18*Dilution/Sample_volume))</f>
        <v/>
      </c>
      <c r="N18" s="52" t="str">
        <f>M18</f>
        <v/>
      </c>
      <c r="O18" s="50"/>
      <c r="P18" s="67"/>
      <c r="Q18" s="66" t="str">
        <f>IF(OR(ISBLANK(P18),M18=""),"",(M18*100/P18))</f>
        <v/>
      </c>
      <c r="R18" s="54" t="str">
        <f>Q18</f>
        <v/>
      </c>
      <c r="S18" s="3"/>
      <c r="T18" s="33"/>
    </row>
    <row r="19" spans="1:20" x14ac:dyDescent="0.3">
      <c r="A19" s="1"/>
      <c r="B19" s="3"/>
      <c r="C19" s="117"/>
      <c r="D19" s="50"/>
      <c r="E19" s="55" t="s">
        <v>25</v>
      </c>
      <c r="F19" s="36"/>
      <c r="G19" s="36"/>
      <c r="H19" s="37">
        <v>0.2</v>
      </c>
      <c r="I19" s="38">
        <v>1</v>
      </c>
      <c r="J19" s="50"/>
      <c r="K19" s="70" t="str">
        <f>IF(OR(ISBLANK(F19),ISBLANK(G19)), "",(G19-F19))</f>
        <v/>
      </c>
      <c r="L19" s="71" t="str">
        <f>K19</f>
        <v/>
      </c>
      <c r="M19" s="72" t="str">
        <f>IF(OR(ISBLANK(F19),ISBLANK(G19),ISBLANK(Sample_volume),ISBLANK(Dilution)),"",(0.337156571428571*K19*Dilution/Sample_volume))</f>
        <v/>
      </c>
      <c r="N19" s="71"/>
      <c r="O19" s="50"/>
      <c r="P19" s="65"/>
      <c r="Q19" s="56" t="str">
        <f>IF(OR(ISBLANK(P18),M19=""),"",(M19*100/P18))</f>
        <v/>
      </c>
      <c r="R19" s="57"/>
      <c r="S19" s="3"/>
      <c r="T19" s="33"/>
    </row>
    <row r="20" spans="1:20" x14ac:dyDescent="0.3">
      <c r="A20" s="1"/>
      <c r="B20" s="3"/>
      <c r="C20" s="118"/>
      <c r="D20" s="58"/>
      <c r="E20" s="59" t="s">
        <v>24</v>
      </c>
      <c r="F20" s="60"/>
      <c r="G20" s="60"/>
      <c r="H20" s="60"/>
      <c r="I20" s="60"/>
      <c r="J20" s="50"/>
      <c r="K20" s="61"/>
      <c r="L20" s="62"/>
      <c r="M20" s="63" t="str">
        <f>IF(OR(M18="",M19=""),"",((M19-M18)*162/180))</f>
        <v/>
      </c>
      <c r="N20" s="62" t="str">
        <f>M20</f>
        <v/>
      </c>
      <c r="O20" s="50"/>
      <c r="P20" s="68"/>
      <c r="Q20" s="69" t="str">
        <f>IF(OR(ISBLANK(P18),M20=""),"",(M20*100/P18))</f>
        <v/>
      </c>
      <c r="R20" s="64" t="str">
        <f>Q20</f>
        <v/>
      </c>
      <c r="S20" s="3"/>
      <c r="T20" s="33"/>
    </row>
    <row r="21" spans="1:20" x14ac:dyDescent="0.3">
      <c r="A21" s="1"/>
      <c r="B21" s="3"/>
      <c r="C21" s="116">
        <v>5</v>
      </c>
      <c r="D21" s="29"/>
      <c r="E21" s="40" t="s">
        <v>26</v>
      </c>
      <c r="F21" s="30"/>
      <c r="G21" s="30"/>
      <c r="H21" s="31">
        <v>0.2</v>
      </c>
      <c r="I21" s="29">
        <v>1</v>
      </c>
      <c r="J21" s="50"/>
      <c r="K21" s="51" t="str">
        <f>IF(OR(ISBLANK(F21),ISBLANK(G21)), "",(G21-F21))</f>
        <v/>
      </c>
      <c r="L21" s="52" t="str">
        <f>K21</f>
        <v/>
      </c>
      <c r="M21" s="53" t="str">
        <f>IF(OR(ISBLANK(F21),ISBLANK(G21),ISBLANK(Sample_volume),ISBLANK(Dilution)),"",(0.337156571428571*K21*Dilution/Sample_volume))</f>
        <v/>
      </c>
      <c r="N21" s="52" t="str">
        <f>M21</f>
        <v/>
      </c>
      <c r="O21" s="50"/>
      <c r="P21" s="67"/>
      <c r="Q21" s="66" t="str">
        <f>IF(OR(ISBLANK(P21),M21=""),"",(M21*100/P21))</f>
        <v/>
      </c>
      <c r="R21" s="54" t="str">
        <f>Q21</f>
        <v/>
      </c>
      <c r="S21" s="3"/>
      <c r="T21" s="33"/>
    </row>
    <row r="22" spans="1:20" x14ac:dyDescent="0.3">
      <c r="A22" s="1"/>
      <c r="B22" s="3"/>
      <c r="C22" s="117"/>
      <c r="D22" s="50"/>
      <c r="E22" s="55" t="s">
        <v>25</v>
      </c>
      <c r="F22" s="36"/>
      <c r="G22" s="36"/>
      <c r="H22" s="37">
        <v>0.2</v>
      </c>
      <c r="I22" s="38">
        <v>1</v>
      </c>
      <c r="J22" s="50"/>
      <c r="K22" s="70" t="str">
        <f>IF(OR(ISBLANK(F22),ISBLANK(G22)), "",(G22-F22))</f>
        <v/>
      </c>
      <c r="L22" s="71" t="str">
        <f>K22</f>
        <v/>
      </c>
      <c r="M22" s="72" t="str">
        <f>IF(OR(ISBLANK(F22),ISBLANK(G22),ISBLANK(Sample_volume),ISBLANK(Dilution)),"",(0.337156571428571*K22*Dilution/Sample_volume))</f>
        <v/>
      </c>
      <c r="N22" s="71"/>
      <c r="O22" s="50"/>
      <c r="P22" s="65"/>
      <c r="Q22" s="56" t="str">
        <f>IF(OR(ISBLANK(P21),M22=""),"",(M22*100/P21))</f>
        <v/>
      </c>
      <c r="R22" s="57"/>
      <c r="S22" s="3"/>
      <c r="T22" s="33"/>
    </row>
    <row r="23" spans="1:20" x14ac:dyDescent="0.3">
      <c r="A23" s="1"/>
      <c r="B23" s="3"/>
      <c r="C23" s="118"/>
      <c r="D23" s="58"/>
      <c r="E23" s="59" t="s">
        <v>24</v>
      </c>
      <c r="F23" s="60"/>
      <c r="G23" s="60"/>
      <c r="H23" s="60"/>
      <c r="I23" s="60"/>
      <c r="J23" s="50"/>
      <c r="K23" s="61"/>
      <c r="L23" s="62"/>
      <c r="M23" s="63" t="str">
        <f>IF(OR(M21="",M22=""),"",((M22-M21)*162/180))</f>
        <v/>
      </c>
      <c r="N23" s="62" t="str">
        <f>M23</f>
        <v/>
      </c>
      <c r="O23" s="50"/>
      <c r="P23" s="68"/>
      <c r="Q23" s="69" t="str">
        <f>IF(OR(ISBLANK(P21),M23=""),"",(M23*100/P21))</f>
        <v/>
      </c>
      <c r="R23" s="64" t="str">
        <f>Q23</f>
        <v/>
      </c>
      <c r="S23" s="3"/>
      <c r="T23" s="33"/>
    </row>
    <row r="24" spans="1:20" x14ac:dyDescent="0.3">
      <c r="A24" s="1"/>
      <c r="B24" s="3"/>
      <c r="C24" s="116">
        <v>6</v>
      </c>
      <c r="D24" s="29"/>
      <c r="E24" s="40" t="s">
        <v>26</v>
      </c>
      <c r="F24" s="30"/>
      <c r="G24" s="30"/>
      <c r="H24" s="31">
        <v>0.2</v>
      </c>
      <c r="I24" s="29">
        <v>1</v>
      </c>
      <c r="J24" s="50"/>
      <c r="K24" s="51" t="str">
        <f>IF(OR(ISBLANK(F24),ISBLANK(G24)), "",(G24-F24))</f>
        <v/>
      </c>
      <c r="L24" s="52" t="str">
        <f>K24</f>
        <v/>
      </c>
      <c r="M24" s="53" t="str">
        <f>IF(OR(ISBLANK(F24),ISBLANK(G24),ISBLANK(Sample_volume),ISBLANK(Dilution)),"",(0.337156571428571*K24*Dilution/Sample_volume))</f>
        <v/>
      </c>
      <c r="N24" s="52" t="str">
        <f>M24</f>
        <v/>
      </c>
      <c r="O24" s="50"/>
      <c r="P24" s="67"/>
      <c r="Q24" s="66" t="str">
        <f>IF(OR(ISBLANK(P24),M24=""),"",(M24*100/P24))</f>
        <v/>
      </c>
      <c r="R24" s="54" t="str">
        <f>Q24</f>
        <v/>
      </c>
      <c r="S24" s="3"/>
      <c r="T24" s="33"/>
    </row>
    <row r="25" spans="1:20" x14ac:dyDescent="0.3">
      <c r="A25" s="1"/>
      <c r="B25" s="3"/>
      <c r="C25" s="117"/>
      <c r="D25" s="50"/>
      <c r="E25" s="55" t="s">
        <v>25</v>
      </c>
      <c r="F25" s="36"/>
      <c r="G25" s="36"/>
      <c r="H25" s="37">
        <v>0.2</v>
      </c>
      <c r="I25" s="38">
        <v>1</v>
      </c>
      <c r="J25" s="50"/>
      <c r="K25" s="70" t="str">
        <f>IF(OR(ISBLANK(F25),ISBLANK(G25)), "",(G25-F25))</f>
        <v/>
      </c>
      <c r="L25" s="71" t="str">
        <f>K25</f>
        <v/>
      </c>
      <c r="M25" s="72" t="str">
        <f>IF(OR(ISBLANK(F25),ISBLANK(G25),ISBLANK(Sample_volume),ISBLANK(Dilution)),"",(0.337156571428571*K25*Dilution/Sample_volume))</f>
        <v/>
      </c>
      <c r="N25" s="71"/>
      <c r="O25" s="50"/>
      <c r="P25" s="65"/>
      <c r="Q25" s="56" t="str">
        <f>IF(OR(ISBLANK(P24),M25=""),"",(M25*100/P24))</f>
        <v/>
      </c>
      <c r="R25" s="57"/>
      <c r="S25" s="3"/>
      <c r="T25" s="33"/>
    </row>
    <row r="26" spans="1:20" x14ac:dyDescent="0.3">
      <c r="A26" s="1"/>
      <c r="B26" s="3"/>
      <c r="C26" s="118"/>
      <c r="D26" s="58"/>
      <c r="E26" s="59" t="s">
        <v>24</v>
      </c>
      <c r="F26" s="60"/>
      <c r="G26" s="60"/>
      <c r="H26" s="60"/>
      <c r="I26" s="60"/>
      <c r="J26" s="50"/>
      <c r="K26" s="61"/>
      <c r="L26" s="62"/>
      <c r="M26" s="63" t="str">
        <f>IF(OR(M24="",M25=""),"",((M25-M24)*162/180))</f>
        <v/>
      </c>
      <c r="N26" s="62" t="str">
        <f>M26</f>
        <v/>
      </c>
      <c r="O26" s="50"/>
      <c r="P26" s="68"/>
      <c r="Q26" s="69" t="str">
        <f>IF(OR(ISBLANK(P24),M26=""),"",(M26*100/P24))</f>
        <v/>
      </c>
      <c r="R26" s="64" t="str">
        <f>Q26</f>
        <v/>
      </c>
      <c r="S26" s="3"/>
      <c r="T26" s="33"/>
    </row>
    <row r="27" spans="1:20" x14ac:dyDescent="0.3">
      <c r="A27" s="1"/>
      <c r="B27" s="3"/>
      <c r="C27" s="116">
        <v>7</v>
      </c>
      <c r="D27" s="29"/>
      <c r="E27" s="40" t="s">
        <v>26</v>
      </c>
      <c r="F27" s="30"/>
      <c r="G27" s="30"/>
      <c r="H27" s="31">
        <v>0.2</v>
      </c>
      <c r="I27" s="29">
        <v>1</v>
      </c>
      <c r="J27" s="50"/>
      <c r="K27" s="51" t="str">
        <f>IF(OR(ISBLANK(F27),ISBLANK(G27)), "",(G27-F27))</f>
        <v/>
      </c>
      <c r="L27" s="52" t="str">
        <f>K27</f>
        <v/>
      </c>
      <c r="M27" s="53" t="str">
        <f>IF(OR(ISBLANK(F27),ISBLANK(G27),ISBLANK(Sample_volume),ISBLANK(Dilution)),"",(0.337156571428571*K27*Dilution/Sample_volume))</f>
        <v/>
      </c>
      <c r="N27" s="52" t="str">
        <f>M27</f>
        <v/>
      </c>
      <c r="O27" s="50"/>
      <c r="P27" s="67"/>
      <c r="Q27" s="66" t="str">
        <f>IF(OR(ISBLANK(P27),M27=""),"",(M27*100/P27))</f>
        <v/>
      </c>
      <c r="R27" s="54" t="str">
        <f>Q27</f>
        <v/>
      </c>
      <c r="S27" s="3"/>
      <c r="T27" s="33"/>
    </row>
    <row r="28" spans="1:20" x14ac:dyDescent="0.3">
      <c r="A28" s="1"/>
      <c r="B28" s="3"/>
      <c r="C28" s="117"/>
      <c r="D28" s="50"/>
      <c r="E28" s="55" t="s">
        <v>25</v>
      </c>
      <c r="F28" s="36"/>
      <c r="G28" s="36"/>
      <c r="H28" s="37">
        <v>0.2</v>
      </c>
      <c r="I28" s="38">
        <v>1</v>
      </c>
      <c r="J28" s="50"/>
      <c r="K28" s="70" t="str">
        <f>IF(OR(ISBLANK(F28),ISBLANK(G28)), "",(G28-F28))</f>
        <v/>
      </c>
      <c r="L28" s="71" t="str">
        <f>K28</f>
        <v/>
      </c>
      <c r="M28" s="72" t="str">
        <f>IF(OR(ISBLANK(F28),ISBLANK(G28),ISBLANK(Sample_volume),ISBLANK(Dilution)),"",(0.337156571428571*K28*Dilution/Sample_volume))</f>
        <v/>
      </c>
      <c r="N28" s="71"/>
      <c r="O28" s="50"/>
      <c r="P28" s="65"/>
      <c r="Q28" s="56" t="str">
        <f>IF(OR(ISBLANK(P27),M28=""),"",(M28*100/P27))</f>
        <v/>
      </c>
      <c r="R28" s="57"/>
      <c r="S28" s="3"/>
      <c r="T28" s="33"/>
    </row>
    <row r="29" spans="1:20" x14ac:dyDescent="0.3">
      <c r="A29" s="1"/>
      <c r="B29" s="3"/>
      <c r="C29" s="118"/>
      <c r="D29" s="58"/>
      <c r="E29" s="59" t="s">
        <v>24</v>
      </c>
      <c r="F29" s="60"/>
      <c r="G29" s="60"/>
      <c r="H29" s="60"/>
      <c r="I29" s="60"/>
      <c r="J29" s="50"/>
      <c r="K29" s="61"/>
      <c r="L29" s="62"/>
      <c r="M29" s="63" t="str">
        <f>IF(OR(M27="",M28=""),"",((M28-M27)*162/180))</f>
        <v/>
      </c>
      <c r="N29" s="62" t="str">
        <f>M29</f>
        <v/>
      </c>
      <c r="O29" s="50"/>
      <c r="P29" s="68"/>
      <c r="Q29" s="69" t="str">
        <f>IF(OR(ISBLANK(P27),M29=""),"",(M29*100/P27))</f>
        <v/>
      </c>
      <c r="R29" s="64" t="str">
        <f>Q29</f>
        <v/>
      </c>
      <c r="S29" s="3"/>
      <c r="T29" s="33"/>
    </row>
    <row r="30" spans="1:20" x14ac:dyDescent="0.3">
      <c r="A30" s="1"/>
      <c r="B30" s="3"/>
      <c r="C30" s="116">
        <v>8</v>
      </c>
      <c r="D30" s="29"/>
      <c r="E30" s="40" t="s">
        <v>26</v>
      </c>
      <c r="F30" s="30"/>
      <c r="G30" s="30"/>
      <c r="H30" s="31">
        <v>0.2</v>
      </c>
      <c r="I30" s="29">
        <v>1</v>
      </c>
      <c r="J30" s="50"/>
      <c r="K30" s="51" t="str">
        <f>IF(OR(ISBLANK(F30),ISBLANK(G30)), "",(G30-F30))</f>
        <v/>
      </c>
      <c r="L30" s="52" t="str">
        <f>K30</f>
        <v/>
      </c>
      <c r="M30" s="53" t="str">
        <f>IF(OR(ISBLANK(F30),ISBLANK(G30),ISBLANK(Sample_volume),ISBLANK(Dilution)),"",(0.337156571428571*K30*Dilution/Sample_volume))</f>
        <v/>
      </c>
      <c r="N30" s="52" t="str">
        <f>M30</f>
        <v/>
      </c>
      <c r="O30" s="50"/>
      <c r="P30" s="67"/>
      <c r="Q30" s="66" t="str">
        <f>IF(OR(ISBLANK(P30),M30=""),"",(M30*100/P30))</f>
        <v/>
      </c>
      <c r="R30" s="54" t="str">
        <f>Q30</f>
        <v/>
      </c>
      <c r="S30" s="3"/>
      <c r="T30" s="33"/>
    </row>
    <row r="31" spans="1:20" x14ac:dyDescent="0.3">
      <c r="A31" s="1"/>
      <c r="B31" s="3"/>
      <c r="C31" s="117"/>
      <c r="D31" s="50"/>
      <c r="E31" s="55" t="s">
        <v>25</v>
      </c>
      <c r="F31" s="36"/>
      <c r="G31" s="36"/>
      <c r="H31" s="37">
        <v>0.2</v>
      </c>
      <c r="I31" s="38">
        <v>1</v>
      </c>
      <c r="J31" s="50"/>
      <c r="K31" s="70" t="str">
        <f>IF(OR(ISBLANK(F31),ISBLANK(G31)), "",(G31-F31))</f>
        <v/>
      </c>
      <c r="L31" s="71" t="str">
        <f>K31</f>
        <v/>
      </c>
      <c r="M31" s="72" t="str">
        <f>IF(OR(ISBLANK(F31),ISBLANK(G31),ISBLANK(Sample_volume),ISBLANK(Dilution)),"",(0.337156571428571*K31*Dilution/Sample_volume))</f>
        <v/>
      </c>
      <c r="N31" s="71"/>
      <c r="O31" s="50"/>
      <c r="P31" s="65"/>
      <c r="Q31" s="56" t="str">
        <f>IF(OR(ISBLANK(P30),M31=""),"",(M31*100/P30))</f>
        <v/>
      </c>
      <c r="R31" s="57"/>
      <c r="S31" s="3"/>
      <c r="T31" s="33"/>
    </row>
    <row r="32" spans="1:20" x14ac:dyDescent="0.3">
      <c r="A32" s="1"/>
      <c r="B32" s="3"/>
      <c r="C32" s="118"/>
      <c r="D32" s="58"/>
      <c r="E32" s="59" t="s">
        <v>24</v>
      </c>
      <c r="F32" s="60"/>
      <c r="G32" s="60"/>
      <c r="H32" s="60"/>
      <c r="I32" s="60"/>
      <c r="J32" s="50"/>
      <c r="K32" s="61"/>
      <c r="L32" s="62"/>
      <c r="M32" s="63" t="str">
        <f>IF(OR(M30="",M31=""),"",((M31-M30)*162/180))</f>
        <v/>
      </c>
      <c r="N32" s="62" t="str">
        <f>M32</f>
        <v/>
      </c>
      <c r="O32" s="50"/>
      <c r="P32" s="68"/>
      <c r="Q32" s="69" t="str">
        <f>IF(OR(ISBLANK(P30),M32=""),"",(M32*100/P30))</f>
        <v/>
      </c>
      <c r="R32" s="64" t="str">
        <f>Q32</f>
        <v/>
      </c>
      <c r="S32" s="3"/>
      <c r="T32" s="33"/>
    </row>
    <row r="33" spans="1:20" x14ac:dyDescent="0.3">
      <c r="A33" s="1"/>
      <c r="B33" s="3"/>
      <c r="C33" s="116">
        <v>9</v>
      </c>
      <c r="D33" s="29"/>
      <c r="E33" s="40" t="s">
        <v>26</v>
      </c>
      <c r="F33" s="30"/>
      <c r="G33" s="30"/>
      <c r="H33" s="31">
        <v>0.2</v>
      </c>
      <c r="I33" s="29">
        <v>1</v>
      </c>
      <c r="J33" s="50"/>
      <c r="K33" s="51" t="str">
        <f>IF(OR(ISBLANK(F33),ISBLANK(G33)), "",(G33-F33))</f>
        <v/>
      </c>
      <c r="L33" s="52" t="str">
        <f>K33</f>
        <v/>
      </c>
      <c r="M33" s="53" t="str">
        <f>IF(OR(ISBLANK(F33),ISBLANK(G33),ISBLANK(Sample_volume),ISBLANK(Dilution)),"",(0.337156571428571*K33*Dilution/Sample_volume))</f>
        <v/>
      </c>
      <c r="N33" s="52" t="str">
        <f>M33</f>
        <v/>
      </c>
      <c r="O33" s="50"/>
      <c r="P33" s="67"/>
      <c r="Q33" s="66" t="str">
        <f>IF(OR(ISBLANK(P33),M33=""),"",(M33*100/P33))</f>
        <v/>
      </c>
      <c r="R33" s="54" t="str">
        <f>Q33</f>
        <v/>
      </c>
      <c r="S33" s="3"/>
      <c r="T33" s="33"/>
    </row>
    <row r="34" spans="1:20" x14ac:dyDescent="0.3">
      <c r="A34" s="1"/>
      <c r="B34" s="3"/>
      <c r="C34" s="117"/>
      <c r="D34" s="50"/>
      <c r="E34" s="55" t="s">
        <v>25</v>
      </c>
      <c r="F34" s="36"/>
      <c r="G34" s="36"/>
      <c r="H34" s="37">
        <v>0.2</v>
      </c>
      <c r="I34" s="38">
        <v>1</v>
      </c>
      <c r="J34" s="50"/>
      <c r="K34" s="70" t="str">
        <f>IF(OR(ISBLANK(F34),ISBLANK(G34)), "",(G34-F34))</f>
        <v/>
      </c>
      <c r="L34" s="71" t="str">
        <f>K34</f>
        <v/>
      </c>
      <c r="M34" s="72" t="str">
        <f>IF(OR(ISBLANK(F34),ISBLANK(G34),ISBLANK(Sample_volume),ISBLANK(Dilution)),"",(0.337156571428571*K34*Dilution/Sample_volume))</f>
        <v/>
      </c>
      <c r="N34" s="71"/>
      <c r="O34" s="50"/>
      <c r="P34" s="65"/>
      <c r="Q34" s="56" t="str">
        <f>IF(OR(ISBLANK(P33),M34=""),"",(M34*100/P33))</f>
        <v/>
      </c>
      <c r="R34" s="57"/>
      <c r="S34" s="3"/>
      <c r="T34" s="33"/>
    </row>
    <row r="35" spans="1:20" x14ac:dyDescent="0.3">
      <c r="A35" s="1"/>
      <c r="B35" s="3"/>
      <c r="C35" s="118"/>
      <c r="D35" s="58"/>
      <c r="E35" s="59" t="s">
        <v>24</v>
      </c>
      <c r="F35" s="60"/>
      <c r="G35" s="60"/>
      <c r="H35" s="60"/>
      <c r="I35" s="60"/>
      <c r="J35" s="50"/>
      <c r="K35" s="61"/>
      <c r="L35" s="62"/>
      <c r="M35" s="63" t="str">
        <f>IF(OR(M33="",M34=""),"",((M34-M33)*162/180))</f>
        <v/>
      </c>
      <c r="N35" s="62" t="str">
        <f>M35</f>
        <v/>
      </c>
      <c r="O35" s="50"/>
      <c r="P35" s="68"/>
      <c r="Q35" s="69" t="str">
        <f>IF(OR(ISBLANK(P33),M35=""),"",(M35*100/P33))</f>
        <v/>
      </c>
      <c r="R35" s="64" t="str">
        <f>Q35</f>
        <v/>
      </c>
      <c r="S35" s="3"/>
      <c r="T35" s="33"/>
    </row>
    <row r="36" spans="1:20" x14ac:dyDescent="0.3">
      <c r="A36" s="1"/>
      <c r="B36" s="3"/>
      <c r="C36" s="116">
        <v>10</v>
      </c>
      <c r="D36" s="29"/>
      <c r="E36" s="40" t="s">
        <v>26</v>
      </c>
      <c r="F36" s="30"/>
      <c r="G36" s="30"/>
      <c r="H36" s="31">
        <v>0.2</v>
      </c>
      <c r="I36" s="29">
        <v>1</v>
      </c>
      <c r="J36" s="50"/>
      <c r="K36" s="51" t="str">
        <f>IF(OR(ISBLANK(F36),ISBLANK(G36)), "",(G36-F36))</f>
        <v/>
      </c>
      <c r="L36" s="52" t="str">
        <f>K36</f>
        <v/>
      </c>
      <c r="M36" s="53" t="str">
        <f>IF(OR(ISBLANK(F36),ISBLANK(G36),ISBLANK(Sample_volume),ISBLANK(Dilution)),"",(0.337156571428571*K36*Dilution/Sample_volume))</f>
        <v/>
      </c>
      <c r="N36" s="52" t="str">
        <f>M36</f>
        <v/>
      </c>
      <c r="O36" s="50"/>
      <c r="P36" s="67"/>
      <c r="Q36" s="66" t="str">
        <f>IF(OR(ISBLANK(P36),M36=""),"",(M36*100/P36))</f>
        <v/>
      </c>
      <c r="R36" s="54" t="str">
        <f>Q36</f>
        <v/>
      </c>
      <c r="S36" s="3"/>
      <c r="T36" s="33"/>
    </row>
    <row r="37" spans="1:20" x14ac:dyDescent="0.3">
      <c r="A37" s="1"/>
      <c r="B37" s="3"/>
      <c r="C37" s="117"/>
      <c r="D37" s="50"/>
      <c r="E37" s="55" t="s">
        <v>25</v>
      </c>
      <c r="F37" s="36"/>
      <c r="G37" s="36"/>
      <c r="H37" s="37">
        <v>0.2</v>
      </c>
      <c r="I37" s="38">
        <v>1</v>
      </c>
      <c r="J37" s="50"/>
      <c r="K37" s="70" t="str">
        <f>IF(OR(ISBLANK(F37),ISBLANK(G37)), "",(G37-F37))</f>
        <v/>
      </c>
      <c r="L37" s="71" t="str">
        <f>K37</f>
        <v/>
      </c>
      <c r="M37" s="72" t="str">
        <f>IF(OR(ISBLANK(F37),ISBLANK(G37),ISBLANK(Sample_volume),ISBLANK(Dilution)),"",(0.337156571428571*K37*Dilution/Sample_volume))</f>
        <v/>
      </c>
      <c r="N37" s="71"/>
      <c r="O37" s="50"/>
      <c r="P37" s="65"/>
      <c r="Q37" s="56" t="str">
        <f>IF(OR(ISBLANK(P36),M37=""),"",(M37*100/P36))</f>
        <v/>
      </c>
      <c r="R37" s="57"/>
      <c r="S37" s="3"/>
      <c r="T37" s="33"/>
    </row>
    <row r="38" spans="1:20" x14ac:dyDescent="0.3">
      <c r="A38" s="1"/>
      <c r="B38" s="3"/>
      <c r="C38" s="118"/>
      <c r="D38" s="58"/>
      <c r="E38" s="59" t="s">
        <v>24</v>
      </c>
      <c r="F38" s="60"/>
      <c r="G38" s="60"/>
      <c r="H38" s="60"/>
      <c r="I38" s="60"/>
      <c r="J38" s="50"/>
      <c r="K38" s="61"/>
      <c r="L38" s="62"/>
      <c r="M38" s="63" t="str">
        <f>IF(OR(M36="",M37=""),"",((M37-M36)*162/180))</f>
        <v/>
      </c>
      <c r="N38" s="62" t="str">
        <f>M38</f>
        <v/>
      </c>
      <c r="O38" s="50"/>
      <c r="P38" s="68"/>
      <c r="Q38" s="69" t="str">
        <f>IF(OR(ISBLANK(P36),M38=""),"",(M38*100/P36))</f>
        <v/>
      </c>
      <c r="R38" s="64" t="str">
        <f>Q38</f>
        <v/>
      </c>
      <c r="S38" s="3"/>
      <c r="T38" s="33"/>
    </row>
    <row r="39" spans="1:20" x14ac:dyDescent="0.3">
      <c r="A39" s="1"/>
      <c r="B39" s="3"/>
      <c r="C39" s="116">
        <v>11</v>
      </c>
      <c r="D39" s="29"/>
      <c r="E39" s="40" t="s">
        <v>26</v>
      </c>
      <c r="F39" s="30"/>
      <c r="G39" s="30"/>
      <c r="H39" s="31">
        <v>0.2</v>
      </c>
      <c r="I39" s="29">
        <v>1</v>
      </c>
      <c r="J39" s="50"/>
      <c r="K39" s="51" t="str">
        <f>IF(OR(ISBLANK(F39),ISBLANK(G39)), "",(G39-F39))</f>
        <v/>
      </c>
      <c r="L39" s="52" t="str">
        <f>K39</f>
        <v/>
      </c>
      <c r="M39" s="53" t="str">
        <f>IF(OR(ISBLANK(F39),ISBLANK(G39),ISBLANK(Sample_volume),ISBLANK(Dilution)),"",(0.337156571428571*K39*Dilution/Sample_volume))</f>
        <v/>
      </c>
      <c r="N39" s="52" t="str">
        <f>M39</f>
        <v/>
      </c>
      <c r="O39" s="50"/>
      <c r="P39" s="67"/>
      <c r="Q39" s="66" t="str">
        <f>IF(OR(ISBLANK(P39),M39=""),"",(M39*100/P39))</f>
        <v/>
      </c>
      <c r="R39" s="54" t="str">
        <f>Q39</f>
        <v/>
      </c>
      <c r="S39" s="3"/>
      <c r="T39" s="33"/>
    </row>
    <row r="40" spans="1:20" x14ac:dyDescent="0.3">
      <c r="A40" s="1"/>
      <c r="B40" s="3"/>
      <c r="C40" s="117"/>
      <c r="D40" s="50"/>
      <c r="E40" s="55" t="s">
        <v>25</v>
      </c>
      <c r="F40" s="36"/>
      <c r="G40" s="36"/>
      <c r="H40" s="37">
        <v>0.2</v>
      </c>
      <c r="I40" s="38">
        <v>1</v>
      </c>
      <c r="J40" s="50"/>
      <c r="K40" s="70" t="str">
        <f>IF(OR(ISBLANK(F40),ISBLANK(G40)), "",(G40-F40))</f>
        <v/>
      </c>
      <c r="L40" s="71" t="str">
        <f>K40</f>
        <v/>
      </c>
      <c r="M40" s="72" t="str">
        <f>IF(OR(ISBLANK(F40),ISBLANK(G40),ISBLANK(Sample_volume),ISBLANK(Dilution)),"",(0.337156571428571*K40*Dilution/Sample_volume))</f>
        <v/>
      </c>
      <c r="N40" s="71"/>
      <c r="O40" s="50"/>
      <c r="P40" s="65"/>
      <c r="Q40" s="56" t="str">
        <f>IF(OR(ISBLANK(P39),M40=""),"",(M40*100/P39))</f>
        <v/>
      </c>
      <c r="R40" s="57"/>
      <c r="S40" s="3"/>
      <c r="T40" s="33"/>
    </row>
    <row r="41" spans="1:20" x14ac:dyDescent="0.3">
      <c r="A41" s="1"/>
      <c r="B41" s="3"/>
      <c r="C41" s="118"/>
      <c r="D41" s="58"/>
      <c r="E41" s="59" t="s">
        <v>24</v>
      </c>
      <c r="F41" s="60"/>
      <c r="G41" s="60"/>
      <c r="H41" s="60"/>
      <c r="I41" s="60"/>
      <c r="J41" s="50"/>
      <c r="K41" s="61"/>
      <c r="L41" s="62"/>
      <c r="M41" s="63" t="str">
        <f>IF(OR(M39="",M40=""),"",((M40-M39)*162/180))</f>
        <v/>
      </c>
      <c r="N41" s="62" t="str">
        <f>M41</f>
        <v/>
      </c>
      <c r="O41" s="50"/>
      <c r="P41" s="68"/>
      <c r="Q41" s="69" t="str">
        <f>IF(OR(ISBLANK(P39),M41=""),"",(M41*100/P39))</f>
        <v/>
      </c>
      <c r="R41" s="64" t="str">
        <f>Q41</f>
        <v/>
      </c>
      <c r="S41" s="3"/>
      <c r="T41" s="33"/>
    </row>
    <row r="42" spans="1:20" x14ac:dyDescent="0.3">
      <c r="A42" s="1"/>
      <c r="B42" s="3"/>
      <c r="C42" s="116">
        <v>12</v>
      </c>
      <c r="D42" s="29"/>
      <c r="E42" s="40" t="s">
        <v>26</v>
      </c>
      <c r="F42" s="30"/>
      <c r="G42" s="30"/>
      <c r="H42" s="31">
        <v>0.2</v>
      </c>
      <c r="I42" s="29">
        <v>1</v>
      </c>
      <c r="J42" s="50"/>
      <c r="K42" s="51" t="str">
        <f>IF(OR(ISBLANK(F42),ISBLANK(G42)), "",(G42-F42))</f>
        <v/>
      </c>
      <c r="L42" s="52" t="str">
        <f>K42</f>
        <v/>
      </c>
      <c r="M42" s="53" t="str">
        <f>IF(OR(ISBLANK(F42),ISBLANK(G42),ISBLANK(Sample_volume),ISBLANK(Dilution)),"",(0.337156571428571*K42*Dilution/Sample_volume))</f>
        <v/>
      </c>
      <c r="N42" s="52" t="str">
        <f>M42</f>
        <v/>
      </c>
      <c r="O42" s="50"/>
      <c r="P42" s="67"/>
      <c r="Q42" s="66" t="str">
        <f>IF(OR(ISBLANK(P42),M42=""),"",(M42*100/P42))</f>
        <v/>
      </c>
      <c r="R42" s="54" t="str">
        <f>Q42</f>
        <v/>
      </c>
      <c r="S42" s="3"/>
      <c r="T42" s="33"/>
    </row>
    <row r="43" spans="1:20" x14ac:dyDescent="0.3">
      <c r="A43" s="1"/>
      <c r="B43" s="3"/>
      <c r="C43" s="117"/>
      <c r="D43" s="50"/>
      <c r="E43" s="55" t="s">
        <v>25</v>
      </c>
      <c r="F43" s="36"/>
      <c r="G43" s="36"/>
      <c r="H43" s="37">
        <v>0.2</v>
      </c>
      <c r="I43" s="38">
        <v>1</v>
      </c>
      <c r="J43" s="50"/>
      <c r="K43" s="70" t="str">
        <f>IF(OR(ISBLANK(F43),ISBLANK(G43)), "",(G43-F43))</f>
        <v/>
      </c>
      <c r="L43" s="71" t="str">
        <f>K43</f>
        <v/>
      </c>
      <c r="M43" s="72" t="str">
        <f>IF(OR(ISBLANK(F43),ISBLANK(G43),ISBLANK(Sample_volume),ISBLANK(Dilution)),"",(0.337156571428571*K43*Dilution/Sample_volume))</f>
        <v/>
      </c>
      <c r="N43" s="71"/>
      <c r="O43" s="50"/>
      <c r="P43" s="65"/>
      <c r="Q43" s="56" t="str">
        <f>IF(OR(ISBLANK(P42),M43=""),"",(M43*100/P42))</f>
        <v/>
      </c>
      <c r="R43" s="57"/>
      <c r="S43" s="3"/>
      <c r="T43" s="33"/>
    </row>
    <row r="44" spans="1:20" x14ac:dyDescent="0.3">
      <c r="A44" s="1"/>
      <c r="B44" s="3"/>
      <c r="C44" s="118"/>
      <c r="D44" s="58"/>
      <c r="E44" s="59" t="s">
        <v>24</v>
      </c>
      <c r="F44" s="60"/>
      <c r="G44" s="60"/>
      <c r="H44" s="60"/>
      <c r="I44" s="60"/>
      <c r="J44" s="50"/>
      <c r="K44" s="61"/>
      <c r="L44" s="62"/>
      <c r="M44" s="63" t="str">
        <f>IF(OR(M42="",M43=""),"",((M43-M42)*162/180))</f>
        <v/>
      </c>
      <c r="N44" s="62" t="str">
        <f>M44</f>
        <v/>
      </c>
      <c r="O44" s="50"/>
      <c r="P44" s="68"/>
      <c r="Q44" s="69" t="str">
        <f>IF(OR(ISBLANK(P42),M44=""),"",(M44*100/P42))</f>
        <v/>
      </c>
      <c r="R44" s="64" t="str">
        <f>Q44</f>
        <v/>
      </c>
      <c r="S44" s="3"/>
      <c r="T44" s="33"/>
    </row>
    <row r="45" spans="1:20" x14ac:dyDescent="0.3">
      <c r="A45" s="1"/>
      <c r="B45" s="3"/>
      <c r="C45" s="116">
        <v>13</v>
      </c>
      <c r="D45" s="29"/>
      <c r="E45" s="40" t="s">
        <v>26</v>
      </c>
      <c r="F45" s="30"/>
      <c r="G45" s="30"/>
      <c r="H45" s="31">
        <v>0.2</v>
      </c>
      <c r="I45" s="29">
        <v>1</v>
      </c>
      <c r="J45" s="50"/>
      <c r="K45" s="51" t="str">
        <f>IF(OR(ISBLANK(F45),ISBLANK(G45)), "",(G45-F45))</f>
        <v/>
      </c>
      <c r="L45" s="52" t="str">
        <f>K45</f>
        <v/>
      </c>
      <c r="M45" s="53" t="str">
        <f>IF(OR(ISBLANK(F45),ISBLANK(G45),ISBLANK(Sample_volume),ISBLANK(Dilution)),"",(0.337156571428571*K45*Dilution/Sample_volume))</f>
        <v/>
      </c>
      <c r="N45" s="52" t="str">
        <f>M45</f>
        <v/>
      </c>
      <c r="O45" s="50"/>
      <c r="P45" s="67"/>
      <c r="Q45" s="66" t="str">
        <f>IF(OR(ISBLANK(P45),M45=""),"",(M45*100/P45))</f>
        <v/>
      </c>
      <c r="R45" s="54" t="str">
        <f>Q45</f>
        <v/>
      </c>
      <c r="S45" s="3"/>
      <c r="T45" s="33"/>
    </row>
    <row r="46" spans="1:20" x14ac:dyDescent="0.3">
      <c r="A46" s="1"/>
      <c r="B46" s="3"/>
      <c r="C46" s="117"/>
      <c r="D46" s="50"/>
      <c r="E46" s="55" t="s">
        <v>25</v>
      </c>
      <c r="F46" s="36"/>
      <c r="G46" s="36"/>
      <c r="H46" s="37">
        <v>0.2</v>
      </c>
      <c r="I46" s="38">
        <v>1</v>
      </c>
      <c r="J46" s="50"/>
      <c r="K46" s="70" t="str">
        <f>IF(OR(ISBLANK(F46),ISBLANK(G46)), "",(G46-F46))</f>
        <v/>
      </c>
      <c r="L46" s="71" t="str">
        <f>K46</f>
        <v/>
      </c>
      <c r="M46" s="72" t="str">
        <f>IF(OR(ISBLANK(F46),ISBLANK(G46),ISBLANK(Sample_volume),ISBLANK(Dilution)),"",(0.337156571428571*K46*Dilution/Sample_volume))</f>
        <v/>
      </c>
      <c r="N46" s="71"/>
      <c r="O46" s="50"/>
      <c r="P46" s="65"/>
      <c r="Q46" s="56" t="str">
        <f>IF(OR(ISBLANK(P45),M46=""),"",(M46*100/P45))</f>
        <v/>
      </c>
      <c r="R46" s="57"/>
      <c r="S46" s="3"/>
      <c r="T46" s="33"/>
    </row>
    <row r="47" spans="1:20" x14ac:dyDescent="0.3">
      <c r="A47" s="1"/>
      <c r="B47" s="3"/>
      <c r="C47" s="118"/>
      <c r="D47" s="58"/>
      <c r="E47" s="59" t="s">
        <v>24</v>
      </c>
      <c r="F47" s="60"/>
      <c r="G47" s="60"/>
      <c r="H47" s="60"/>
      <c r="I47" s="60"/>
      <c r="J47" s="50"/>
      <c r="K47" s="61"/>
      <c r="L47" s="62"/>
      <c r="M47" s="63" t="str">
        <f>IF(OR(M45="",M46=""),"",((M46-M45)*162/180))</f>
        <v/>
      </c>
      <c r="N47" s="62" t="str">
        <f>M47</f>
        <v/>
      </c>
      <c r="O47" s="50"/>
      <c r="P47" s="68"/>
      <c r="Q47" s="69" t="str">
        <f>IF(OR(ISBLANK(P45),M47=""),"",(M47*100/P45))</f>
        <v/>
      </c>
      <c r="R47" s="64" t="str">
        <f>Q47</f>
        <v/>
      </c>
      <c r="S47" s="3"/>
      <c r="T47" s="33"/>
    </row>
    <row r="48" spans="1:20" x14ac:dyDescent="0.3">
      <c r="A48" s="1"/>
      <c r="B48" s="3"/>
      <c r="C48" s="116">
        <v>14</v>
      </c>
      <c r="D48" s="29"/>
      <c r="E48" s="40" t="s">
        <v>26</v>
      </c>
      <c r="F48" s="30"/>
      <c r="G48" s="30"/>
      <c r="H48" s="31">
        <v>0.2</v>
      </c>
      <c r="I48" s="29">
        <v>1</v>
      </c>
      <c r="J48" s="50"/>
      <c r="K48" s="51" t="str">
        <f>IF(OR(ISBLANK(F48),ISBLANK(G48)), "",(G48-F48))</f>
        <v/>
      </c>
      <c r="L48" s="52" t="str">
        <f>K48</f>
        <v/>
      </c>
      <c r="M48" s="53" t="str">
        <f>IF(OR(ISBLANK(F48),ISBLANK(G48),ISBLANK(Sample_volume),ISBLANK(Dilution)),"",(0.337156571428571*K48*Dilution/Sample_volume))</f>
        <v/>
      </c>
      <c r="N48" s="52" t="str">
        <f>M48</f>
        <v/>
      </c>
      <c r="O48" s="50"/>
      <c r="P48" s="67"/>
      <c r="Q48" s="66" t="str">
        <f>IF(OR(ISBLANK(P48),M48=""),"",(M48*100/P48))</f>
        <v/>
      </c>
      <c r="R48" s="54" t="str">
        <f>Q48</f>
        <v/>
      </c>
      <c r="S48" s="3"/>
      <c r="T48" s="33"/>
    </row>
    <row r="49" spans="1:20" x14ac:dyDescent="0.3">
      <c r="A49" s="1"/>
      <c r="B49" s="3"/>
      <c r="C49" s="117"/>
      <c r="D49" s="50"/>
      <c r="E49" s="55" t="s">
        <v>25</v>
      </c>
      <c r="F49" s="36"/>
      <c r="G49" s="36"/>
      <c r="H49" s="37">
        <v>0.2</v>
      </c>
      <c r="I49" s="38">
        <v>1</v>
      </c>
      <c r="J49" s="50"/>
      <c r="K49" s="70" t="str">
        <f>IF(OR(ISBLANK(F49),ISBLANK(G49)), "",(G49-F49))</f>
        <v/>
      </c>
      <c r="L49" s="71" t="str">
        <f>K49</f>
        <v/>
      </c>
      <c r="M49" s="72" t="str">
        <f>IF(OR(ISBLANK(F49),ISBLANK(G49),ISBLANK(Sample_volume),ISBLANK(Dilution)),"",(0.337156571428571*K49*Dilution/Sample_volume))</f>
        <v/>
      </c>
      <c r="N49" s="71"/>
      <c r="O49" s="50"/>
      <c r="P49" s="65"/>
      <c r="Q49" s="56" t="str">
        <f>IF(OR(ISBLANK(P48),M49=""),"",(M49*100/P48))</f>
        <v/>
      </c>
      <c r="R49" s="57"/>
      <c r="S49" s="3"/>
      <c r="T49" s="33"/>
    </row>
    <row r="50" spans="1:20" x14ac:dyDescent="0.3">
      <c r="A50" s="1"/>
      <c r="B50" s="3"/>
      <c r="C50" s="118"/>
      <c r="D50" s="58"/>
      <c r="E50" s="59" t="s">
        <v>24</v>
      </c>
      <c r="F50" s="60"/>
      <c r="G50" s="60"/>
      <c r="H50" s="60"/>
      <c r="I50" s="60"/>
      <c r="J50" s="50"/>
      <c r="K50" s="61"/>
      <c r="L50" s="62"/>
      <c r="M50" s="63" t="str">
        <f>IF(OR(M48="",M49=""),"",((M49-M48)*162/180))</f>
        <v/>
      </c>
      <c r="N50" s="62" t="str">
        <f>M50</f>
        <v/>
      </c>
      <c r="O50" s="50"/>
      <c r="P50" s="68"/>
      <c r="Q50" s="69" t="str">
        <f>IF(OR(ISBLANK(P48),M50=""),"",(M50*100/P48))</f>
        <v/>
      </c>
      <c r="R50" s="64" t="str">
        <f>Q50</f>
        <v/>
      </c>
      <c r="S50" s="3"/>
      <c r="T50" s="33"/>
    </row>
    <row r="51" spans="1:20" x14ac:dyDescent="0.3">
      <c r="A51" s="1"/>
      <c r="B51" s="3"/>
      <c r="C51" s="116">
        <v>15</v>
      </c>
      <c r="D51" s="29"/>
      <c r="E51" s="40" t="s">
        <v>26</v>
      </c>
      <c r="F51" s="30"/>
      <c r="G51" s="30"/>
      <c r="H51" s="31">
        <v>0.2</v>
      </c>
      <c r="I51" s="29">
        <v>1</v>
      </c>
      <c r="J51" s="50"/>
      <c r="K51" s="51" t="str">
        <f>IF(OR(ISBLANK(F51),ISBLANK(G51)), "",(G51-F51))</f>
        <v/>
      </c>
      <c r="L51" s="52" t="str">
        <f>K51</f>
        <v/>
      </c>
      <c r="M51" s="53" t="str">
        <f>IF(OR(ISBLANK(F51),ISBLANK(G51),ISBLANK(Sample_volume),ISBLANK(Dilution)),"",(0.337156571428571*K51*Dilution/Sample_volume))</f>
        <v/>
      </c>
      <c r="N51" s="52" t="str">
        <f>M51</f>
        <v/>
      </c>
      <c r="O51" s="50"/>
      <c r="P51" s="67"/>
      <c r="Q51" s="66" t="str">
        <f>IF(OR(ISBLANK(P51),M51=""),"",(M51*100/P51))</f>
        <v/>
      </c>
      <c r="R51" s="54" t="str">
        <f>Q51</f>
        <v/>
      </c>
      <c r="S51" s="3"/>
      <c r="T51" s="33"/>
    </row>
    <row r="52" spans="1:20" x14ac:dyDescent="0.3">
      <c r="A52" s="1"/>
      <c r="B52" s="3"/>
      <c r="C52" s="117"/>
      <c r="D52" s="50"/>
      <c r="E52" s="55" t="s">
        <v>25</v>
      </c>
      <c r="F52" s="36"/>
      <c r="G52" s="36"/>
      <c r="H52" s="37">
        <v>0.2</v>
      </c>
      <c r="I52" s="38">
        <v>1</v>
      </c>
      <c r="J52" s="50"/>
      <c r="K52" s="70" t="str">
        <f>IF(OR(ISBLANK(F52),ISBLANK(G52)), "",(G52-F52))</f>
        <v/>
      </c>
      <c r="L52" s="71" t="str">
        <f>K52</f>
        <v/>
      </c>
      <c r="M52" s="72" t="str">
        <f>IF(OR(ISBLANK(F52),ISBLANK(G52),ISBLANK(Sample_volume),ISBLANK(Dilution)),"",(0.337156571428571*K52*Dilution/Sample_volume))</f>
        <v/>
      </c>
      <c r="N52" s="71"/>
      <c r="O52" s="50"/>
      <c r="P52" s="65"/>
      <c r="Q52" s="56" t="str">
        <f>IF(OR(ISBLANK(P51),M52=""),"",(M52*100/P51))</f>
        <v/>
      </c>
      <c r="R52" s="57"/>
      <c r="S52" s="3"/>
      <c r="T52" s="33"/>
    </row>
    <row r="53" spans="1:20" x14ac:dyDescent="0.3">
      <c r="A53" s="1"/>
      <c r="B53" s="3"/>
      <c r="C53" s="118"/>
      <c r="D53" s="58"/>
      <c r="E53" s="59" t="s">
        <v>24</v>
      </c>
      <c r="F53" s="60"/>
      <c r="G53" s="60"/>
      <c r="H53" s="60"/>
      <c r="I53" s="60"/>
      <c r="J53" s="50"/>
      <c r="K53" s="61"/>
      <c r="L53" s="62"/>
      <c r="M53" s="63" t="str">
        <f>IF(OR(M51="",M52=""),"",((M52-M51)*162/180))</f>
        <v/>
      </c>
      <c r="N53" s="62" t="str">
        <f>M53</f>
        <v/>
      </c>
      <c r="O53" s="50"/>
      <c r="P53" s="68"/>
      <c r="Q53" s="69" t="str">
        <f>IF(OR(ISBLANK(P51),M53=""),"",(M53*100/P51))</f>
        <v/>
      </c>
      <c r="R53" s="64" t="str">
        <f>Q53</f>
        <v/>
      </c>
      <c r="S53" s="3"/>
      <c r="T53" s="33"/>
    </row>
    <row r="54" spans="1:20" x14ac:dyDescent="0.3">
      <c r="A54" s="1"/>
      <c r="B54" s="3"/>
      <c r="C54" s="116">
        <v>16</v>
      </c>
      <c r="D54" s="29"/>
      <c r="E54" s="40" t="s">
        <v>26</v>
      </c>
      <c r="F54" s="30"/>
      <c r="G54" s="30"/>
      <c r="H54" s="31">
        <v>0.2</v>
      </c>
      <c r="I54" s="29">
        <v>1</v>
      </c>
      <c r="J54" s="50"/>
      <c r="K54" s="51" t="str">
        <f>IF(OR(ISBLANK(F54),ISBLANK(G54)), "",(G54-F54))</f>
        <v/>
      </c>
      <c r="L54" s="52" t="str">
        <f>K54</f>
        <v/>
      </c>
      <c r="M54" s="53" t="str">
        <f>IF(OR(ISBLANK(F54),ISBLANK(G54),ISBLANK(Sample_volume),ISBLANK(Dilution)),"",(0.337156571428571*K54*Dilution/Sample_volume))</f>
        <v/>
      </c>
      <c r="N54" s="52" t="str">
        <f>M54</f>
        <v/>
      </c>
      <c r="O54" s="50"/>
      <c r="P54" s="67"/>
      <c r="Q54" s="66" t="str">
        <f>IF(OR(ISBLANK(P54),M54=""),"",(M54*100/P54))</f>
        <v/>
      </c>
      <c r="R54" s="54" t="str">
        <f>Q54</f>
        <v/>
      </c>
      <c r="S54" s="3"/>
      <c r="T54" s="33"/>
    </row>
    <row r="55" spans="1:20" x14ac:dyDescent="0.3">
      <c r="A55" s="1"/>
      <c r="B55" s="3"/>
      <c r="C55" s="117"/>
      <c r="D55" s="50"/>
      <c r="E55" s="55" t="s">
        <v>25</v>
      </c>
      <c r="F55" s="36"/>
      <c r="G55" s="36"/>
      <c r="H55" s="37">
        <v>0.2</v>
      </c>
      <c r="I55" s="38">
        <v>1</v>
      </c>
      <c r="J55" s="50"/>
      <c r="K55" s="70" t="str">
        <f>IF(OR(ISBLANK(F55),ISBLANK(G55)), "",(G55-F55))</f>
        <v/>
      </c>
      <c r="L55" s="71" t="str">
        <f>K55</f>
        <v/>
      </c>
      <c r="M55" s="72" t="str">
        <f>IF(OR(ISBLANK(F55),ISBLANK(G55),ISBLANK(Sample_volume),ISBLANK(Dilution)),"",(0.337156571428571*K55*Dilution/Sample_volume))</f>
        <v/>
      </c>
      <c r="N55" s="71"/>
      <c r="O55" s="50"/>
      <c r="P55" s="65"/>
      <c r="Q55" s="56" t="str">
        <f>IF(OR(ISBLANK(P54),M55=""),"",(M55*100/P54))</f>
        <v/>
      </c>
      <c r="R55" s="57"/>
      <c r="S55" s="3"/>
      <c r="T55" s="33"/>
    </row>
    <row r="56" spans="1:20" x14ac:dyDescent="0.3">
      <c r="A56" s="1"/>
      <c r="B56" s="3"/>
      <c r="C56" s="118"/>
      <c r="D56" s="58"/>
      <c r="E56" s="59" t="s">
        <v>24</v>
      </c>
      <c r="F56" s="60"/>
      <c r="G56" s="60"/>
      <c r="H56" s="60"/>
      <c r="I56" s="60"/>
      <c r="J56" s="50"/>
      <c r="K56" s="61"/>
      <c r="L56" s="62"/>
      <c r="M56" s="63" t="str">
        <f>IF(OR(M54="",M55=""),"",((M55-M54)*162/180))</f>
        <v/>
      </c>
      <c r="N56" s="62" t="str">
        <f>M56</f>
        <v/>
      </c>
      <c r="O56" s="50"/>
      <c r="P56" s="68"/>
      <c r="Q56" s="69" t="str">
        <f>IF(OR(ISBLANK(P54),M56=""),"",(M56*100/P54))</f>
        <v/>
      </c>
      <c r="R56" s="64" t="str">
        <f>Q56</f>
        <v/>
      </c>
      <c r="S56" s="3"/>
      <c r="T56" s="33"/>
    </row>
    <row r="57" spans="1:20" x14ac:dyDescent="0.3">
      <c r="A57" s="1"/>
      <c r="B57" s="3"/>
      <c r="C57" s="116">
        <v>17</v>
      </c>
      <c r="D57" s="29"/>
      <c r="E57" s="40" t="s">
        <v>26</v>
      </c>
      <c r="F57" s="30"/>
      <c r="G57" s="30"/>
      <c r="H57" s="31">
        <v>0.2</v>
      </c>
      <c r="I57" s="29">
        <v>1</v>
      </c>
      <c r="J57" s="50"/>
      <c r="K57" s="51" t="str">
        <f>IF(OR(ISBLANK(F57),ISBLANK(G57)), "",(G57-F57))</f>
        <v/>
      </c>
      <c r="L57" s="52" t="str">
        <f>K57</f>
        <v/>
      </c>
      <c r="M57" s="53" t="str">
        <f>IF(OR(ISBLANK(F57),ISBLANK(G57),ISBLANK(Sample_volume),ISBLANK(Dilution)),"",(0.337156571428571*K57*Dilution/Sample_volume))</f>
        <v/>
      </c>
      <c r="N57" s="52" t="str">
        <f>M57</f>
        <v/>
      </c>
      <c r="O57" s="50"/>
      <c r="P57" s="67"/>
      <c r="Q57" s="66" t="str">
        <f>IF(OR(ISBLANK(P57),M57=""),"",(M57*100/P57))</f>
        <v/>
      </c>
      <c r="R57" s="54" t="str">
        <f>Q57</f>
        <v/>
      </c>
      <c r="S57" s="3"/>
      <c r="T57" s="33"/>
    </row>
    <row r="58" spans="1:20" x14ac:dyDescent="0.3">
      <c r="A58" s="1"/>
      <c r="B58" s="3"/>
      <c r="C58" s="117"/>
      <c r="D58" s="50"/>
      <c r="E58" s="55" t="s">
        <v>25</v>
      </c>
      <c r="F58" s="36"/>
      <c r="G58" s="36"/>
      <c r="H58" s="37">
        <v>0.2</v>
      </c>
      <c r="I58" s="38">
        <v>1</v>
      </c>
      <c r="J58" s="50"/>
      <c r="K58" s="70" t="str">
        <f>IF(OR(ISBLANK(F58),ISBLANK(G58)), "",(G58-F58))</f>
        <v/>
      </c>
      <c r="L58" s="71" t="str">
        <f>K58</f>
        <v/>
      </c>
      <c r="M58" s="72" t="str">
        <f>IF(OR(ISBLANK(F58),ISBLANK(G58),ISBLANK(Sample_volume),ISBLANK(Dilution)),"",(0.337156571428571*K58*Dilution/Sample_volume))</f>
        <v/>
      </c>
      <c r="N58" s="71"/>
      <c r="O58" s="50"/>
      <c r="P58" s="65"/>
      <c r="Q58" s="56" t="str">
        <f>IF(OR(ISBLANK(P57),M58=""),"",(M58*100/P57))</f>
        <v/>
      </c>
      <c r="R58" s="57"/>
      <c r="S58" s="3"/>
      <c r="T58" s="33"/>
    </row>
    <row r="59" spans="1:20" x14ac:dyDescent="0.3">
      <c r="A59" s="1"/>
      <c r="B59" s="3"/>
      <c r="C59" s="118"/>
      <c r="D59" s="58"/>
      <c r="E59" s="59" t="s">
        <v>24</v>
      </c>
      <c r="F59" s="60"/>
      <c r="G59" s="60"/>
      <c r="H59" s="60"/>
      <c r="I59" s="60"/>
      <c r="J59" s="50"/>
      <c r="K59" s="61"/>
      <c r="L59" s="62"/>
      <c r="M59" s="63" t="str">
        <f>IF(OR(M57="",M58=""),"",((M58-M57)*162/180))</f>
        <v/>
      </c>
      <c r="N59" s="62" t="str">
        <f>M59</f>
        <v/>
      </c>
      <c r="O59" s="50"/>
      <c r="P59" s="68"/>
      <c r="Q59" s="69" t="str">
        <f>IF(OR(ISBLANK(P57),M59=""),"",(M59*100/P57))</f>
        <v/>
      </c>
      <c r="R59" s="64" t="str">
        <f>Q59</f>
        <v/>
      </c>
      <c r="S59" s="3"/>
      <c r="T59" s="33"/>
    </row>
    <row r="60" spans="1:20" x14ac:dyDescent="0.3">
      <c r="A60" s="1"/>
      <c r="B60" s="3"/>
      <c r="C60" s="116">
        <v>18</v>
      </c>
      <c r="D60" s="29"/>
      <c r="E60" s="40" t="s">
        <v>26</v>
      </c>
      <c r="F60" s="30"/>
      <c r="G60" s="30"/>
      <c r="H60" s="31">
        <v>0.2</v>
      </c>
      <c r="I60" s="29">
        <v>1</v>
      </c>
      <c r="J60" s="50"/>
      <c r="K60" s="51" t="str">
        <f>IF(OR(ISBLANK(F60),ISBLANK(G60)), "",(G60-F60))</f>
        <v/>
      </c>
      <c r="L60" s="52" t="str">
        <f>K60</f>
        <v/>
      </c>
      <c r="M60" s="53" t="str">
        <f>IF(OR(ISBLANK(F60),ISBLANK(G60),ISBLANK(Sample_volume),ISBLANK(Dilution)),"",(0.337156571428571*K60*Dilution/Sample_volume))</f>
        <v/>
      </c>
      <c r="N60" s="52" t="str">
        <f>M60</f>
        <v/>
      </c>
      <c r="O60" s="50"/>
      <c r="P60" s="67"/>
      <c r="Q60" s="66" t="str">
        <f>IF(OR(ISBLANK(P60),M60=""),"",(M60*100/P60))</f>
        <v/>
      </c>
      <c r="R60" s="54" t="str">
        <f>Q60</f>
        <v/>
      </c>
      <c r="S60" s="3"/>
      <c r="T60" s="33"/>
    </row>
    <row r="61" spans="1:20" x14ac:dyDescent="0.3">
      <c r="A61" s="1"/>
      <c r="B61" s="3"/>
      <c r="C61" s="117"/>
      <c r="D61" s="50"/>
      <c r="E61" s="55" t="s">
        <v>25</v>
      </c>
      <c r="F61" s="36"/>
      <c r="G61" s="36"/>
      <c r="H61" s="37">
        <v>0.2</v>
      </c>
      <c r="I61" s="38">
        <v>1</v>
      </c>
      <c r="J61" s="50"/>
      <c r="K61" s="70" t="str">
        <f>IF(OR(ISBLANK(F61),ISBLANK(G61)), "",(G61-F61))</f>
        <v/>
      </c>
      <c r="L61" s="71" t="str">
        <f>K61</f>
        <v/>
      </c>
      <c r="M61" s="72" t="str">
        <f>IF(OR(ISBLANK(F61),ISBLANK(G61),ISBLANK(Sample_volume),ISBLANK(Dilution)),"",(0.337156571428571*K61*Dilution/Sample_volume))</f>
        <v/>
      </c>
      <c r="N61" s="71"/>
      <c r="O61" s="50"/>
      <c r="P61" s="65"/>
      <c r="Q61" s="56" t="str">
        <f>IF(OR(ISBLANK(P60),M61=""),"",(M61*100/P60))</f>
        <v/>
      </c>
      <c r="R61" s="57"/>
      <c r="S61" s="3"/>
      <c r="T61" s="33"/>
    </row>
    <row r="62" spans="1:20" x14ac:dyDescent="0.3">
      <c r="A62" s="1"/>
      <c r="B62" s="3"/>
      <c r="C62" s="118"/>
      <c r="D62" s="58"/>
      <c r="E62" s="59" t="s">
        <v>24</v>
      </c>
      <c r="F62" s="60"/>
      <c r="G62" s="60"/>
      <c r="H62" s="60"/>
      <c r="I62" s="60"/>
      <c r="J62" s="50"/>
      <c r="K62" s="61"/>
      <c r="L62" s="62"/>
      <c r="M62" s="63" t="str">
        <f>IF(OR(M60="",M61=""),"",((M61-M60)*162/180))</f>
        <v/>
      </c>
      <c r="N62" s="62" t="str">
        <f>M62</f>
        <v/>
      </c>
      <c r="O62" s="50"/>
      <c r="P62" s="68"/>
      <c r="Q62" s="69" t="str">
        <f>IF(OR(ISBLANK(P60),M62=""),"",(M62*100/P60))</f>
        <v/>
      </c>
      <c r="R62" s="64" t="str">
        <f>Q62</f>
        <v/>
      </c>
      <c r="S62" s="3"/>
      <c r="T62" s="33"/>
    </row>
    <row r="63" spans="1:20" x14ac:dyDescent="0.3">
      <c r="A63" s="1"/>
      <c r="B63" s="3"/>
      <c r="C63" s="116">
        <v>19</v>
      </c>
      <c r="D63" s="29"/>
      <c r="E63" s="40" t="s">
        <v>26</v>
      </c>
      <c r="F63" s="30"/>
      <c r="G63" s="30"/>
      <c r="H63" s="31">
        <v>0.2</v>
      </c>
      <c r="I63" s="29">
        <v>1</v>
      </c>
      <c r="J63" s="50"/>
      <c r="K63" s="51" t="str">
        <f>IF(OR(ISBLANK(F63),ISBLANK(G63)), "",(G63-F63))</f>
        <v/>
      </c>
      <c r="L63" s="52" t="str">
        <f>K63</f>
        <v/>
      </c>
      <c r="M63" s="53" t="str">
        <f>IF(OR(ISBLANK(F63),ISBLANK(G63),ISBLANK(Sample_volume),ISBLANK(Dilution)),"",(0.337156571428571*K63*Dilution/Sample_volume))</f>
        <v/>
      </c>
      <c r="N63" s="52" t="str">
        <f>M63</f>
        <v/>
      </c>
      <c r="O63" s="50"/>
      <c r="P63" s="67"/>
      <c r="Q63" s="66" t="str">
        <f>IF(OR(ISBLANK(P63),M63=""),"",(M63*100/P63))</f>
        <v/>
      </c>
      <c r="R63" s="54" t="str">
        <f>Q63</f>
        <v/>
      </c>
      <c r="S63" s="3"/>
      <c r="T63" s="33"/>
    </row>
    <row r="64" spans="1:20" x14ac:dyDescent="0.3">
      <c r="A64" s="1"/>
      <c r="B64" s="3"/>
      <c r="C64" s="117"/>
      <c r="D64" s="50"/>
      <c r="E64" s="55" t="s">
        <v>25</v>
      </c>
      <c r="F64" s="36"/>
      <c r="G64" s="36"/>
      <c r="H64" s="37">
        <v>0.2</v>
      </c>
      <c r="I64" s="38">
        <v>1</v>
      </c>
      <c r="J64" s="50"/>
      <c r="K64" s="70" t="str">
        <f>IF(OR(ISBLANK(F64),ISBLANK(G64)), "",(G64-F64))</f>
        <v/>
      </c>
      <c r="L64" s="71" t="str">
        <f>K64</f>
        <v/>
      </c>
      <c r="M64" s="72" t="str">
        <f>IF(OR(ISBLANK(F64),ISBLANK(G64),ISBLANK(Sample_volume),ISBLANK(Dilution)),"",(0.337156571428571*K64*Dilution/Sample_volume))</f>
        <v/>
      </c>
      <c r="N64" s="71"/>
      <c r="O64" s="50"/>
      <c r="P64" s="65"/>
      <c r="Q64" s="56" t="str">
        <f>IF(OR(ISBLANK(P63),M64=""),"",(M64*100/P63))</f>
        <v/>
      </c>
      <c r="R64" s="57"/>
      <c r="S64" s="3"/>
      <c r="T64" s="33"/>
    </row>
    <row r="65" spans="1:20" x14ac:dyDescent="0.3">
      <c r="A65" s="1"/>
      <c r="B65" s="3"/>
      <c r="C65" s="118"/>
      <c r="D65" s="58"/>
      <c r="E65" s="59" t="s">
        <v>24</v>
      </c>
      <c r="F65" s="60"/>
      <c r="G65" s="60"/>
      <c r="H65" s="60"/>
      <c r="I65" s="60"/>
      <c r="J65" s="50"/>
      <c r="K65" s="61"/>
      <c r="L65" s="62"/>
      <c r="M65" s="63" t="str">
        <f>IF(OR(M63="",M64=""),"",((M64-M63)*162/180))</f>
        <v/>
      </c>
      <c r="N65" s="62" t="str">
        <f>M65</f>
        <v/>
      </c>
      <c r="O65" s="50"/>
      <c r="P65" s="68"/>
      <c r="Q65" s="69" t="str">
        <f>IF(OR(ISBLANK(P63),M65=""),"",(M65*100/P63))</f>
        <v/>
      </c>
      <c r="R65" s="64" t="str">
        <f>Q65</f>
        <v/>
      </c>
      <c r="S65" s="3"/>
      <c r="T65" s="33"/>
    </row>
    <row r="66" spans="1:20" x14ac:dyDescent="0.3">
      <c r="A66" s="1"/>
      <c r="B66" s="3"/>
      <c r="C66" s="116">
        <v>20</v>
      </c>
      <c r="D66" s="29"/>
      <c r="E66" s="40" t="s">
        <v>26</v>
      </c>
      <c r="F66" s="30"/>
      <c r="G66" s="30"/>
      <c r="H66" s="31">
        <v>0.2</v>
      </c>
      <c r="I66" s="29">
        <v>1</v>
      </c>
      <c r="J66" s="50"/>
      <c r="K66" s="51" t="str">
        <f>IF(OR(ISBLANK(F66),ISBLANK(G66)), "",(G66-F66))</f>
        <v/>
      </c>
      <c r="L66" s="52" t="str">
        <f>K66</f>
        <v/>
      </c>
      <c r="M66" s="53" t="str">
        <f>IF(OR(ISBLANK(F66),ISBLANK(G66),ISBLANK(Sample_volume),ISBLANK(Dilution)),"",(0.337156571428571*K66*Dilution/Sample_volume))</f>
        <v/>
      </c>
      <c r="N66" s="52" t="str">
        <f>M66</f>
        <v/>
      </c>
      <c r="O66" s="50"/>
      <c r="P66" s="67"/>
      <c r="Q66" s="66" t="str">
        <f>IF(OR(ISBLANK(P66),M66=""),"",(M66*100/P66))</f>
        <v/>
      </c>
      <c r="R66" s="54" t="str">
        <f>Q66</f>
        <v/>
      </c>
      <c r="S66" s="3"/>
      <c r="T66" s="33"/>
    </row>
    <row r="67" spans="1:20" x14ac:dyDescent="0.3">
      <c r="A67" s="1"/>
      <c r="B67" s="3"/>
      <c r="C67" s="117"/>
      <c r="D67" s="50"/>
      <c r="E67" s="55" t="s">
        <v>25</v>
      </c>
      <c r="F67" s="36"/>
      <c r="G67" s="36"/>
      <c r="H67" s="37">
        <v>0.2</v>
      </c>
      <c r="I67" s="38">
        <v>1</v>
      </c>
      <c r="J67" s="50"/>
      <c r="K67" s="70" t="str">
        <f>IF(OR(ISBLANK(F67),ISBLANK(G67)), "",(G67-F67))</f>
        <v/>
      </c>
      <c r="L67" s="71" t="str">
        <f>K67</f>
        <v/>
      </c>
      <c r="M67" s="72" t="str">
        <f>IF(OR(ISBLANK(F67),ISBLANK(G67),ISBLANK(Sample_volume),ISBLANK(Dilution)),"",(0.337156571428571*K67*Dilution/Sample_volume))</f>
        <v/>
      </c>
      <c r="N67" s="71"/>
      <c r="O67" s="50"/>
      <c r="P67" s="65"/>
      <c r="Q67" s="56" t="str">
        <f>IF(OR(ISBLANK(P66),M67=""),"",(M67*100/P66))</f>
        <v/>
      </c>
      <c r="R67" s="57"/>
      <c r="S67" s="3"/>
      <c r="T67" s="33"/>
    </row>
    <row r="68" spans="1:20" x14ac:dyDescent="0.3">
      <c r="A68" s="1"/>
      <c r="B68" s="3"/>
      <c r="C68" s="118"/>
      <c r="D68" s="58"/>
      <c r="E68" s="59" t="s">
        <v>24</v>
      </c>
      <c r="F68" s="60"/>
      <c r="G68" s="60"/>
      <c r="H68" s="60"/>
      <c r="I68" s="60"/>
      <c r="J68" s="50"/>
      <c r="K68" s="61"/>
      <c r="L68" s="62"/>
      <c r="M68" s="63" t="str">
        <f>IF(OR(M66="",M67=""),"",((M67-M66)*162/180))</f>
        <v/>
      </c>
      <c r="N68" s="62" t="str">
        <f>M68</f>
        <v/>
      </c>
      <c r="O68" s="50"/>
      <c r="P68" s="68"/>
      <c r="Q68" s="69" t="str">
        <f>IF(OR(ISBLANK(P66),M68=""),"",(M68*100/P66))</f>
        <v/>
      </c>
      <c r="R68" s="64" t="str">
        <f>Q68</f>
        <v/>
      </c>
      <c r="S68" s="3"/>
      <c r="T68" s="33"/>
    </row>
    <row r="69" spans="1:20" x14ac:dyDescent="0.3">
      <c r="A69" s="1"/>
      <c r="B69" s="3"/>
      <c r="C69" s="3"/>
      <c r="D69" s="3"/>
      <c r="E69" s="3"/>
      <c r="F69" s="39"/>
      <c r="G69" s="39"/>
      <c r="H69" s="39"/>
      <c r="I69" s="39"/>
      <c r="J69" s="3"/>
      <c r="K69" s="3"/>
      <c r="L69" s="39"/>
      <c r="M69" s="39"/>
      <c r="N69" s="39"/>
      <c r="O69" s="3"/>
      <c r="P69" s="39"/>
      <c r="Q69" s="3"/>
      <c r="R69" s="39"/>
      <c r="S69" s="3"/>
      <c r="T69" s="33"/>
    </row>
    <row r="70" spans="1:20" x14ac:dyDescent="0.3">
      <c r="A70" s="1"/>
      <c r="B70" s="3"/>
      <c r="C70" s="3"/>
      <c r="D70" s="3"/>
      <c r="E70" s="3"/>
      <c r="F70" s="39"/>
      <c r="G70" s="39"/>
      <c r="H70" s="39"/>
      <c r="I70" s="39"/>
      <c r="J70" s="3"/>
      <c r="K70" s="3"/>
      <c r="L70" s="39"/>
      <c r="M70" s="39"/>
      <c r="N70" s="39"/>
      <c r="O70" s="3"/>
      <c r="P70" s="39"/>
      <c r="Q70" s="3"/>
      <c r="R70" s="39"/>
      <c r="S70" s="3"/>
      <c r="T70" s="33"/>
    </row>
    <row r="71" spans="1:20" ht="9.1999999999999993" customHeight="1" x14ac:dyDescent="0.3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3"/>
    </row>
    <row r="72" spans="1:20" ht="399.9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</sheetData>
  <sheetProtection password="8E71" sheet="1" objects="1" scenarios="1"/>
  <mergeCells count="21">
    <mergeCell ref="F4:H4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60:C62"/>
    <mergeCell ref="C63:C65"/>
    <mergeCell ref="C66:C68"/>
    <mergeCell ref="C42:C44"/>
    <mergeCell ref="C45:C47"/>
    <mergeCell ref="C48:C50"/>
    <mergeCell ref="C51:C53"/>
    <mergeCell ref="C54:C56"/>
    <mergeCell ref="C57:C59"/>
  </mergeCells>
  <phoneticPr fontId="0" type="noConversion"/>
  <dataValidations count="1">
    <dataValidation allowBlank="1" showInputMessage="1" sqref="C1:C9 C69:C65536 C27 C12 C15 C18 C21 C24 C48 C30 C33 C36 C39 C42 C45 C51 C54 C57 C60 C63 C66 A1:B1048576 D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14" min="1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Instructions</vt:lpstr>
      <vt:lpstr>MegaCalc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2005-01-21T21:47:36Z</cp:lastPrinted>
  <dcterms:created xsi:type="dcterms:W3CDTF">2004-10-05T18:50:23Z</dcterms:created>
  <dcterms:modified xsi:type="dcterms:W3CDTF">2019-09-12T13:05:53Z</dcterms:modified>
</cp:coreProperties>
</file>