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U:\MegaCalc - New header\K-FRUC\"/>
    </mc:Choice>
  </mc:AlternateContent>
  <xr:revisionPtr revIDLastSave="0" documentId="13_ncr:1_{564F0657-8BB1-491E-895F-DF02FDA594AD}" xr6:coauthVersionLast="44" xr6:coauthVersionMax="44" xr10:uidLastSave="{00000000-0000-0000-0000-000000000000}"/>
  <workbookProtection workbookAlgorithmName="SHA-512" workbookHashValue="VQGL/MPJdVmZ9YK+FpIxsEDdJMQGZ0bzFglHCKtyGVb5nOgXp1tNz6hHnBoRXJDMOp/9/Fjd/sUNPMPtC8d8uA==" workbookSaltValue="e6RQSNYkWhHKNlqkWpSI0g==" workbookSpinCount="100000" lockStructure="1"/>
  <bookViews>
    <workbookView xWindow="-120" yWindow="-120" windowWidth="29040" windowHeight="15840" xr2:uid="{00000000-000D-0000-FFFF-FFFF00000000}"/>
  </bookViews>
  <sheets>
    <sheet name="Instructions" sheetId="6" r:id="rId1"/>
    <sheet name="MegaCalc" sheetId="1" r:id="rId2"/>
  </sheets>
  <definedNames>
    <definedName name="Absorbance">MegaCalc!$I$14:$I$53</definedName>
    <definedName name="Analyte_g_100g">MegaCalc!$L$14:$L$53</definedName>
    <definedName name="Blank">MegaCalc!$E$13:$E$53</definedName>
    <definedName name="Contact_us">Instructions!$D$47</definedName>
    <definedName name="Dilution">MegaCalc!$K$14:$K$53</definedName>
    <definedName name="Factor">MegaCalc!$E$10</definedName>
    <definedName name="fructan_dwb">MegaCalc!$O$14:$O$53</definedName>
    <definedName name="Instructions">Instructions!$A$2</definedName>
    <definedName name="Moisture">MegaCalc!$N$14:$N$53</definedName>
    <definedName name="_xlnm.Print_Area" localSheetId="0">Instructions!$B$2:$O$50</definedName>
    <definedName name="_xlnm.Print_Area" localSheetId="1">MegaCalc!$B$2:$R$53</definedName>
    <definedName name="_xlnm.Print_Titles" localSheetId="1">MegaCalc!$11:$12</definedName>
    <definedName name="Replicate_1">MegaCalc!$E$8</definedName>
    <definedName name="Replicate_2">MegaCalc!$F$8</definedName>
    <definedName name="Replicate_3">MegaCalc!$G$8</definedName>
    <definedName name="Replicate_4">MegaCalc!$I$8</definedName>
    <definedName name="Replicate_ave">MegaCalc!$J$8</definedName>
    <definedName name="Sample_1">MegaCalc!$F$14:$F$53</definedName>
    <definedName name="Sample_2">MegaCalc!$G$14:$G$53</definedName>
    <definedName name="Sample_ave">MegaCalc!$H$14:$H$53</definedName>
    <definedName name="Sample_weight">MegaCalc!$J$14:$J$53</definedName>
    <definedName name="use_mega_calculator">MegaCalc!$A$1</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27" i="6" l="1"/>
  <c r="I28" i="6" l="1"/>
  <c r="I26" i="6"/>
  <c r="I29" i="1"/>
  <c r="H29" i="1"/>
  <c r="I34" i="1"/>
  <c r="H34" i="1"/>
  <c r="I33" i="1"/>
  <c r="H33" i="1"/>
  <c r="I32" i="1"/>
  <c r="H32" i="1"/>
  <c r="I31" i="1"/>
  <c r="H31" i="1"/>
  <c r="I30" i="1"/>
  <c r="H30" i="1"/>
  <c r="I28" i="1"/>
  <c r="H28" i="1"/>
  <c r="I27" i="1"/>
  <c r="L27" i="1" s="1"/>
  <c r="L27" i="6" s="1"/>
  <c r="H27" i="1"/>
  <c r="I26" i="1"/>
  <c r="H26" i="1"/>
  <c r="I25" i="1"/>
  <c r="H25" i="1"/>
  <c r="I24" i="1"/>
  <c r="H24" i="1"/>
  <c r="I23" i="1"/>
  <c r="L23" i="1" s="1"/>
  <c r="O23" i="1" s="1"/>
  <c r="H23" i="1"/>
  <c r="I22" i="1"/>
  <c r="H22" i="1"/>
  <c r="I21" i="1"/>
  <c r="H21" i="1"/>
  <c r="I20" i="1"/>
  <c r="H20" i="1"/>
  <c r="I19" i="1"/>
  <c r="H19" i="1"/>
  <c r="I18" i="1"/>
  <c r="H18" i="1"/>
  <c r="I17" i="1"/>
  <c r="H17" i="1"/>
  <c r="I16" i="1"/>
  <c r="H16" i="1"/>
  <c r="I15" i="1"/>
  <c r="L15" i="1" s="1"/>
  <c r="O15" i="1" s="1"/>
  <c r="H15" i="1"/>
  <c r="J8" i="1"/>
  <c r="E10" i="1" s="1"/>
  <c r="H14" i="1"/>
  <c r="I14" i="1" s="1"/>
  <c r="H35" i="1"/>
  <c r="I35" i="1"/>
  <c r="L35" i="1" s="1"/>
  <c r="O35" i="1" s="1"/>
  <c r="H36" i="1"/>
  <c r="I36" i="1"/>
  <c r="H37" i="1"/>
  <c r="I37" i="1"/>
  <c r="L37" i="1" s="1"/>
  <c r="H38" i="1"/>
  <c r="I38" i="1"/>
  <c r="L38" i="1" s="1"/>
  <c r="H39" i="1"/>
  <c r="I39" i="1"/>
  <c r="H40" i="1"/>
  <c r="I40" i="1"/>
  <c r="L40" i="1" s="1"/>
  <c r="H41" i="1"/>
  <c r="I41" i="1"/>
  <c r="L41" i="1" s="1"/>
  <c r="H42" i="1"/>
  <c r="I42" i="1"/>
  <c r="L42" i="1" s="1"/>
  <c r="H43" i="1"/>
  <c r="I43" i="1"/>
  <c r="L43" i="1" s="1"/>
  <c r="O43" i="1" s="1"/>
  <c r="H44" i="1"/>
  <c r="I44" i="1"/>
  <c r="L44" i="1" s="1"/>
  <c r="H45" i="1"/>
  <c r="I45" i="1"/>
  <c r="L45" i="1" s="1"/>
  <c r="H46" i="1"/>
  <c r="I46" i="1"/>
  <c r="L46" i="1" s="1"/>
  <c r="H47" i="1"/>
  <c r="I47" i="1"/>
  <c r="H48" i="1"/>
  <c r="I48" i="1"/>
  <c r="L48" i="1" s="1"/>
  <c r="H49" i="1"/>
  <c r="I49" i="1"/>
  <c r="L49" i="1" s="1"/>
  <c r="H50" i="1"/>
  <c r="I50" i="1"/>
  <c r="L50" i="1" s="1"/>
  <c r="H51" i="1"/>
  <c r="I51" i="1"/>
  <c r="L51" i="1" s="1"/>
  <c r="O51" i="1" s="1"/>
  <c r="H52" i="1"/>
  <c r="I52" i="1"/>
  <c r="L52" i="1" s="1"/>
  <c r="H53" i="1"/>
  <c r="I53" i="1"/>
  <c r="L53" i="1" s="1"/>
  <c r="L36" i="1" l="1"/>
  <c r="L31" i="1"/>
  <c r="O31" i="1" s="1"/>
  <c r="L17" i="1"/>
  <c r="O17" i="1" s="1"/>
  <c r="L16" i="1"/>
  <c r="O16" i="1" s="1"/>
  <c r="L18" i="1"/>
  <c r="O18" i="1" s="1"/>
  <c r="L20" i="1"/>
  <c r="P20" i="1" s="1"/>
  <c r="L22" i="1"/>
  <c r="P22" i="1" s="1"/>
  <c r="Q22" i="1" s="1"/>
  <c r="L24" i="1"/>
  <c r="O24" i="1" s="1"/>
  <c r="L26" i="1"/>
  <c r="O26" i="1" s="1"/>
  <c r="L28" i="1"/>
  <c r="O28" i="1" s="1"/>
  <c r="L39" i="1"/>
  <c r="O39" i="1" s="1"/>
  <c r="L29" i="1"/>
  <c r="O29" i="1" s="1"/>
  <c r="L21" i="1"/>
  <c r="O21" i="1" s="1"/>
  <c r="L19" i="1"/>
  <c r="O19" i="1" s="1"/>
  <c r="L30" i="1"/>
  <c r="O30" i="1" s="1"/>
  <c r="L32" i="1"/>
  <c r="P32" i="1" s="1"/>
  <c r="Q32" i="1" s="1"/>
  <c r="L34" i="1"/>
  <c r="O34" i="1" s="1"/>
  <c r="L47" i="1"/>
  <c r="O47" i="1" s="1"/>
  <c r="L33" i="1"/>
  <c r="O33" i="1" s="1"/>
  <c r="L25" i="1"/>
  <c r="O25" i="1" s="1"/>
  <c r="O48" i="1"/>
  <c r="P48" i="1"/>
  <c r="O42" i="1"/>
  <c r="P42" i="1"/>
  <c r="Q42" i="1" s="1"/>
  <c r="O38" i="1"/>
  <c r="P38" i="1"/>
  <c r="P18" i="1"/>
  <c r="O22" i="1"/>
  <c r="P26" i="1"/>
  <c r="L26" i="6"/>
  <c r="O53" i="1"/>
  <c r="P53" i="1"/>
  <c r="O49" i="1"/>
  <c r="P49" i="1"/>
  <c r="O45" i="1"/>
  <c r="P45" i="1"/>
  <c r="O37" i="1"/>
  <c r="P37" i="1"/>
  <c r="P30" i="1"/>
  <c r="O32" i="1"/>
  <c r="P52" i="1"/>
  <c r="O52" i="1"/>
  <c r="O36" i="1"/>
  <c r="P36" i="1"/>
  <c r="O46" i="1"/>
  <c r="P46" i="1"/>
  <c r="O50" i="1"/>
  <c r="P50" i="1"/>
  <c r="O44" i="1"/>
  <c r="P44" i="1"/>
  <c r="O40" i="1"/>
  <c r="P40" i="1"/>
  <c r="O20" i="1"/>
  <c r="L28" i="6"/>
  <c r="O41" i="1"/>
  <c r="P41" i="1"/>
  <c r="P43" i="1"/>
  <c r="P39" i="1"/>
  <c r="P35" i="1"/>
  <c r="P31" i="1"/>
  <c r="P27" i="1"/>
  <c r="P23" i="1"/>
  <c r="P21" i="1"/>
  <c r="P17" i="1"/>
  <c r="P15" i="1"/>
  <c r="M22" i="1"/>
  <c r="P51" i="1"/>
  <c r="O27" i="1"/>
  <c r="M20" i="1"/>
  <c r="M28" i="1"/>
  <c r="M33" i="1"/>
  <c r="L14" i="1"/>
  <c r="M17" i="1"/>
  <c r="M19" i="1"/>
  <c r="M21" i="1"/>
  <c r="M23" i="1"/>
  <c r="M27" i="1"/>
  <c r="Q27" i="1" s="1"/>
  <c r="M30" i="1"/>
  <c r="M15" i="1"/>
  <c r="M53" i="1"/>
  <c r="M51" i="1"/>
  <c r="M49" i="1"/>
  <c r="M45" i="1"/>
  <c r="M43" i="1"/>
  <c r="M41" i="1"/>
  <c r="Q41" i="1" s="1"/>
  <c r="M39" i="1"/>
  <c r="M37" i="1"/>
  <c r="M35" i="1"/>
  <c r="M26" i="1"/>
  <c r="Q26" i="1" s="1"/>
  <c r="M31" i="1"/>
  <c r="M52" i="1"/>
  <c r="M50" i="1"/>
  <c r="M48" i="1"/>
  <c r="M46" i="1"/>
  <c r="M44" i="1"/>
  <c r="Q44" i="1" s="1"/>
  <c r="M42" i="1"/>
  <c r="M40" i="1"/>
  <c r="Q40" i="1" s="1"/>
  <c r="M38" i="1"/>
  <c r="M36" i="1"/>
  <c r="Q36" i="1" s="1"/>
  <c r="M18" i="1"/>
  <c r="Q18" i="1" s="1"/>
  <c r="Q23" i="1" l="1"/>
  <c r="M16" i="1"/>
  <c r="M32" i="1"/>
  <c r="P29" i="1"/>
  <c r="Q38" i="1"/>
  <c r="Q31" i="1"/>
  <c r="M47" i="1"/>
  <c r="P33" i="1"/>
  <c r="Q33" i="1" s="1"/>
  <c r="P47" i="1"/>
  <c r="P28" i="1"/>
  <c r="Q28" i="1" s="1"/>
  <c r="Q20" i="1"/>
  <c r="Q43" i="1"/>
  <c r="P19" i="1"/>
  <c r="Q19" i="1" s="1"/>
  <c r="Q52" i="1"/>
  <c r="Q39" i="1"/>
  <c r="Q15" i="1"/>
  <c r="P25" i="1"/>
  <c r="P16" i="1"/>
  <c r="P24" i="1"/>
  <c r="Q24" i="1" s="1"/>
  <c r="P34" i="1"/>
  <c r="Q46" i="1"/>
  <c r="M29" i="1"/>
  <c r="Q49" i="1"/>
  <c r="M34" i="1"/>
  <c r="Q34" i="1" s="1"/>
  <c r="M25" i="1"/>
  <c r="M24" i="1"/>
  <c r="Q25" i="1"/>
  <c r="Q48" i="1"/>
  <c r="Q35" i="1"/>
  <c r="Q51" i="1"/>
  <c r="Q50" i="1"/>
  <c r="Q37" i="1"/>
  <c r="Q45" i="1"/>
  <c r="Q53" i="1"/>
  <c r="Q30" i="1"/>
  <c r="Q21" i="1"/>
  <c r="Q16" i="1"/>
  <c r="Q17" i="1"/>
  <c r="O14" i="1"/>
  <c r="M14" i="1"/>
  <c r="Q29" i="1" l="1"/>
  <c r="Q47" i="1"/>
  <c r="P14" i="1"/>
  <c r="Q14" i="1" s="1"/>
</calcChain>
</file>

<file path=xl/sharedStrings.xml><?xml version="1.0" encoding="utf-8"?>
<sst xmlns="http://schemas.openxmlformats.org/spreadsheetml/2006/main" count="59" uniqueCount="40">
  <si>
    <t>Sample identifier</t>
  </si>
  <si>
    <t>If you have specific questions, please contact us directly:</t>
  </si>
  <si>
    <t>General Information:</t>
  </si>
  <si>
    <t>info@megazyme.com</t>
  </si>
  <si>
    <t>Contact Us</t>
  </si>
  <si>
    <t xml:space="preserve">Further Support </t>
  </si>
  <si>
    <t>To obtain further information about the specific test, or indeed any of the Megazyme products, please consult our web site.</t>
  </si>
  <si>
    <t>www.megazyme.com</t>
  </si>
  <si>
    <t>Technical Support:</t>
  </si>
  <si>
    <t>Customer Support and Sales Information:</t>
  </si>
  <si>
    <t>Sample details</t>
  </si>
  <si>
    <r>
      <t>Welcome to Megazyme</t>
    </r>
    <r>
      <rPr>
        <sz val="12"/>
        <rFont val="Gill Sans MT"/>
        <family val="2"/>
      </rPr>
      <t xml:space="preserve"> </t>
    </r>
  </si>
  <si>
    <r>
      <t>Instructions for Use of Mega-Calc</t>
    </r>
    <r>
      <rPr>
        <vertAlign val="superscript"/>
        <sz val="12"/>
        <rFont val="Gill Sans MT"/>
        <family val="2"/>
      </rPr>
      <t>TM</t>
    </r>
  </si>
  <si>
    <t xml:space="preserve"> </t>
  </si>
  <si>
    <r>
      <t xml:space="preserve">On the </t>
    </r>
    <r>
      <rPr>
        <b/>
        <sz val="11"/>
        <color indexed="17"/>
        <rFont val="Times New Roman"/>
        <family val="1"/>
      </rPr>
      <t>Mega-Calc</t>
    </r>
    <r>
      <rPr>
        <vertAlign val="superscript"/>
        <sz val="11"/>
        <rFont val="Gill Sans MT"/>
        <family val="2"/>
      </rPr>
      <t>TM</t>
    </r>
    <r>
      <rPr>
        <sz val="11"/>
        <rFont val="Gill Sans MT"/>
        <family val="2"/>
      </rPr>
      <t xml:space="preserve"> page, fill in the orange boxes and it will provide automatic results in the white boxes.</t>
    </r>
  </si>
  <si>
    <t>To zoom up or down, ensure the Standard tool bar is showing (View &gt; Toolbars) &amp; select a value from the Zoom drop-down list.</t>
  </si>
  <si>
    <t>Replicate 1</t>
  </si>
  <si>
    <t>Replicate 2</t>
  </si>
  <si>
    <t>Replicate 3</t>
  </si>
  <si>
    <t>Replicate 4</t>
  </si>
  <si>
    <t>Sample</t>
  </si>
  <si>
    <t>Absorbance values</t>
  </si>
  <si>
    <t>Average Abs</t>
  </si>
  <si>
    <t>Average sample</t>
  </si>
  <si>
    <t>Sample weight (mg)</t>
  </si>
  <si>
    <t>Absorbance values for 54.5 micrograms of D-fructose</t>
  </si>
  <si>
    <t>Factor [=(54.5 micrograms of D-fructose)/Absorbance for 54.5 micrograms of D-fructose]</t>
  </si>
  <si>
    <t>Fructan (g/100 g) 
"as is"</t>
  </si>
  <si>
    <t>Blank</t>
  </si>
  <si>
    <t xml:space="preserve">Factor [=(54.5 micrograms of D-fructose)/Absorbance </t>
  </si>
  <si>
    <t>for 54.5 micrograms of D-fructose]</t>
  </si>
  <si>
    <t>Megazyme Knowledge Base</t>
  </si>
  <si>
    <t>Customer Support</t>
  </si>
  <si>
    <r>
      <rPr>
        <b/>
        <sz val="10"/>
        <rFont val="Symbol"/>
        <family val="1"/>
        <charset val="2"/>
      </rPr>
      <t>D</t>
    </r>
    <r>
      <rPr>
        <b/>
        <sz val="10"/>
        <rFont val="Gill Sans MT"/>
        <family val="2"/>
      </rPr>
      <t>Abs</t>
    </r>
  </si>
  <si>
    <t>Dilution
(-fold)</t>
  </si>
  <si>
    <t>Moisture Content %</t>
  </si>
  <si>
    <t>Fructan 
(g/100 g) 
"dwb"</t>
  </si>
  <si>
    <t>Moisture Content
%</t>
  </si>
  <si>
    <r>
      <t xml:space="preserve">To further support you, our valued customer, we have developed the Megazyme </t>
    </r>
    <r>
      <rPr>
        <b/>
        <sz val="11"/>
        <color indexed="17"/>
        <rFont val="Times New Roman"/>
        <family val="1"/>
      </rPr>
      <t>Mega-Calc</t>
    </r>
    <r>
      <rPr>
        <vertAlign val="superscript"/>
        <sz val="11"/>
        <rFont val="Gill Sans MT"/>
        <family val="2"/>
      </rPr>
      <t>TM</t>
    </r>
    <r>
      <rPr>
        <sz val="11"/>
        <rFont val="Gill Sans MT"/>
        <family val="2"/>
      </rPr>
      <t xml:space="preserve"> to assist you in calculating the 
concentration of analyte (as g/L or g/100 g) from raw absorbance data.</t>
    </r>
  </si>
  <si>
    <t>K-FRUC 09/19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</si>
</sst>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font>
      <sz val="10"/>
      <name val="Arial"/>
    </font>
    <font>
      <sz val="10"/>
      <name val="Gill Sans MT"/>
      <family val="2"/>
    </font>
    <font>
      <b/>
      <sz val="10"/>
      <name val="Gill Sans MT"/>
      <family val="2"/>
    </font>
    <font>
      <u/>
      <sz val="10"/>
      <color indexed="12"/>
      <name val="Arial"/>
      <family val="2"/>
    </font>
    <font>
      <b/>
      <sz val="20"/>
      <color indexed="17"/>
      <name val="Times New Roman"/>
      <family val="1"/>
    </font>
    <font>
      <b/>
      <sz val="11"/>
      <color indexed="17"/>
      <name val="Times New Roman"/>
      <family val="1"/>
    </font>
    <font>
      <b/>
      <sz val="14"/>
      <name val="Gill Sans MT"/>
      <family val="2"/>
    </font>
    <font>
      <sz val="11"/>
      <name val="Gill Sans MT"/>
      <family val="2"/>
    </font>
    <font>
      <vertAlign val="superscript"/>
      <sz val="11"/>
      <name val="Gill Sans MT"/>
      <family val="2"/>
    </font>
    <font>
      <sz val="11"/>
      <name val="Arial"/>
      <family val="2"/>
    </font>
    <font>
      <b/>
      <sz val="12"/>
      <name val="Gill Sans MT"/>
      <family val="2"/>
    </font>
    <font>
      <sz val="12"/>
      <name val="Gill Sans MT"/>
      <family val="2"/>
    </font>
    <font>
      <b/>
      <sz val="11"/>
      <name val="Gill Sans MT"/>
      <family val="2"/>
    </font>
    <font>
      <u/>
      <sz val="11"/>
      <color indexed="12"/>
      <name val="Arial"/>
      <family val="2"/>
    </font>
    <font>
      <vertAlign val="superscript"/>
      <sz val="12"/>
      <name val="Gill Sans MT"/>
      <family val="2"/>
    </font>
    <font>
      <sz val="10"/>
      <name val="Arial"/>
      <family val="2"/>
    </font>
    <font>
      <b/>
      <sz val="10"/>
      <name val="Symbol"/>
      <family val="1"/>
      <charset val="2"/>
    </font>
    <font>
      <b/>
      <sz val="10"/>
      <name val="Gill Sans MT"/>
      <family val="1"/>
      <charset val="2"/>
    </font>
  </fonts>
  <fills count="11">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51"/>
        <bgColor indexed="64"/>
      </patternFill>
    </fill>
    <fill>
      <patternFill patternType="solid">
        <fgColor indexed="44"/>
        <bgColor indexed="64"/>
      </patternFill>
    </fill>
    <fill>
      <patternFill patternType="solid">
        <fgColor rgb="FFFFFFFF"/>
        <bgColor indexed="64"/>
      </patternFill>
    </fill>
    <fill>
      <patternFill patternType="solid">
        <fgColor rgb="FF99CCFF"/>
        <bgColor indexed="64"/>
      </patternFill>
    </fill>
    <fill>
      <patternFill patternType="solid">
        <fgColor rgb="FFFFEFA9"/>
        <bgColor indexed="64"/>
      </patternFill>
    </fill>
    <fill>
      <patternFill patternType="solid">
        <fgColor theme="0"/>
        <bgColor indexed="64"/>
      </patternFill>
    </fill>
    <fill>
      <patternFill patternType="solid">
        <fgColor rgb="FF33996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
      <left style="thin">
        <color auto="1"/>
      </left>
      <right style="thin">
        <color auto="1"/>
      </right>
      <top/>
      <bottom style="thin">
        <color auto="1"/>
      </bottom>
      <diagonal/>
    </border>
  </borders>
  <cellStyleXfs count="3">
    <xf numFmtId="0" fontId="0" fillId="0" borderId="0"/>
    <xf numFmtId="0" fontId="3" fillId="0" borderId="0" applyNumberFormat="0" applyFill="0" applyBorder="0" applyAlignment="0" applyProtection="0">
      <alignment vertical="top"/>
      <protection locked="0"/>
    </xf>
    <xf numFmtId="0" fontId="15" fillId="0" borderId="0"/>
  </cellStyleXfs>
  <cellXfs count="112">
    <xf numFmtId="0" fontId="0" fillId="0" borderId="0" xfId="0"/>
    <xf numFmtId="164" fontId="1" fillId="4" borderId="1" xfId="0" applyNumberFormat="1" applyFont="1" applyFill="1" applyBorder="1" applyProtection="1">
      <protection locked="0"/>
    </xf>
    <xf numFmtId="0" fontId="1" fillId="3" borderId="0" xfId="0" applyFont="1" applyFill="1" applyBorder="1" applyProtection="1"/>
    <xf numFmtId="0" fontId="1" fillId="0" borderId="0" xfId="0" applyFont="1" applyProtection="1"/>
    <xf numFmtId="0" fontId="1" fillId="2" borderId="0" xfId="0" applyFont="1" applyFill="1" applyBorder="1" applyProtection="1"/>
    <xf numFmtId="0" fontId="4" fillId="2" borderId="0" xfId="0" applyFont="1" applyFill="1" applyBorder="1" applyAlignment="1" applyProtection="1">
      <alignment horizontal="left" vertical="top"/>
    </xf>
    <xf numFmtId="0" fontId="1" fillId="2" borderId="0" xfId="0" applyFont="1" applyFill="1" applyProtection="1"/>
    <xf numFmtId="0" fontId="1" fillId="3" borderId="0" xfId="0" applyFont="1" applyFill="1" applyBorder="1" applyAlignment="1" applyProtection="1">
      <alignment horizontal="left"/>
    </xf>
    <xf numFmtId="0" fontId="1" fillId="2" borderId="0" xfId="0" applyFont="1" applyFill="1" applyBorder="1" applyAlignment="1" applyProtection="1">
      <alignment horizontal="left"/>
    </xf>
    <xf numFmtId="0" fontId="1" fillId="2" borderId="0" xfId="0" applyFont="1" applyFill="1" applyAlignment="1" applyProtection="1">
      <alignment horizontal="left"/>
    </xf>
    <xf numFmtId="0" fontId="1" fillId="0" borderId="0" xfId="0" applyFont="1" applyAlignment="1" applyProtection="1">
      <alignment horizontal="left"/>
    </xf>
    <xf numFmtId="0" fontId="2" fillId="2" borderId="0" xfId="0" quotePrefix="1" applyFont="1" applyFill="1" applyBorder="1" applyAlignment="1" applyProtection="1">
      <alignment horizontal="center" vertical="top" wrapText="1"/>
    </xf>
    <xf numFmtId="0" fontId="1" fillId="0" borderId="0" xfId="0" applyFont="1" applyBorder="1" applyProtection="1"/>
    <xf numFmtId="164" fontId="1" fillId="2" borderId="0" xfId="0" applyNumberFormat="1" applyFont="1" applyFill="1" applyBorder="1" applyAlignment="1" applyProtection="1">
      <alignment horizontal="left"/>
    </xf>
    <xf numFmtId="164" fontId="1" fillId="2" borderId="0" xfId="0" applyNumberFormat="1" applyFont="1" applyFill="1" applyBorder="1" applyAlignment="1" applyProtection="1">
      <alignment horizontal="right"/>
    </xf>
    <xf numFmtId="0" fontId="1" fillId="3" borderId="0" xfId="0" applyFont="1" applyFill="1" applyBorder="1" applyAlignment="1" applyProtection="1"/>
    <xf numFmtId="0" fontId="1" fillId="0" borderId="0" xfId="0" applyFont="1" applyBorder="1" applyAlignment="1" applyProtection="1"/>
    <xf numFmtId="0" fontId="1" fillId="2" borderId="0" xfId="0" applyFont="1" applyFill="1" applyBorder="1" applyAlignment="1" applyProtection="1">
      <alignment wrapText="1"/>
    </xf>
    <xf numFmtId="0" fontId="6" fillId="2" borderId="0" xfId="0" applyFont="1" applyFill="1" applyBorder="1" applyAlignment="1" applyProtection="1">
      <alignment horizontal="left" vertical="top"/>
    </xf>
    <xf numFmtId="164" fontId="7" fillId="2" borderId="0" xfId="0" applyNumberFormat="1" applyFont="1" applyFill="1" applyBorder="1" applyAlignment="1" applyProtection="1">
      <alignment horizontal="right"/>
    </xf>
    <xf numFmtId="0" fontId="7" fillId="2" borderId="0" xfId="0" applyFont="1" applyFill="1" applyBorder="1" applyProtection="1"/>
    <xf numFmtId="0" fontId="7" fillId="2" borderId="0" xfId="0" applyFont="1" applyFill="1" applyBorder="1" applyAlignment="1" applyProtection="1">
      <alignment wrapText="1"/>
    </xf>
    <xf numFmtId="0" fontId="7" fillId="2" borderId="0" xfId="0" applyFont="1" applyFill="1" applyAlignment="1" applyProtection="1">
      <alignment wrapText="1"/>
    </xf>
    <xf numFmtId="0" fontId="7" fillId="2" borderId="0" xfId="0" applyFont="1" applyFill="1" applyAlignment="1" applyProtection="1"/>
    <xf numFmtId="0" fontId="12" fillId="0" borderId="0" xfId="0" applyFont="1" applyAlignment="1" applyProtection="1"/>
    <xf numFmtId="0" fontId="7" fillId="2" borderId="0" xfId="0" applyFont="1" applyFill="1" applyProtection="1"/>
    <xf numFmtId="0" fontId="7" fillId="2" borderId="0" xfId="0" applyFont="1" applyFill="1" applyBorder="1" applyAlignment="1" applyProtection="1"/>
    <xf numFmtId="0" fontId="3" fillId="2" borderId="0" xfId="1" applyFill="1" applyAlignment="1" applyProtection="1">
      <alignment horizontal="right" vertical="top" wrapText="1"/>
    </xf>
    <xf numFmtId="0" fontId="10" fillId="2" borderId="0" xfId="0" applyFont="1" applyFill="1" applyProtection="1"/>
    <xf numFmtId="0" fontId="2" fillId="2" borderId="0" xfId="0" applyFont="1" applyFill="1" applyBorder="1" applyProtection="1"/>
    <xf numFmtId="0" fontId="10" fillId="2" borderId="0" xfId="0" applyFont="1" applyFill="1" applyBorder="1" applyAlignment="1" applyProtection="1">
      <alignment horizontal="left"/>
    </xf>
    <xf numFmtId="0" fontId="12" fillId="2" borderId="0" xfId="0" applyFont="1" applyFill="1" applyProtection="1"/>
    <xf numFmtId="0" fontId="9" fillId="0" borderId="0" xfId="0" applyFont="1" applyAlignment="1" applyProtection="1">
      <alignment wrapText="1"/>
    </xf>
    <xf numFmtId="0" fontId="9" fillId="2" borderId="0" xfId="0" applyFont="1" applyFill="1" applyAlignment="1" applyProtection="1">
      <alignment wrapText="1"/>
    </xf>
    <xf numFmtId="0" fontId="13" fillId="2" borderId="0" xfId="1" applyFont="1" applyFill="1" applyAlignment="1" applyProtection="1"/>
    <xf numFmtId="0" fontId="7" fillId="2" borderId="0" xfId="1" applyFont="1" applyFill="1" applyAlignment="1" applyProtection="1">
      <alignment wrapText="1"/>
    </xf>
    <xf numFmtId="0" fontId="12" fillId="2" borderId="0" xfId="0" applyFont="1" applyFill="1" applyAlignment="1" applyProtection="1"/>
    <xf numFmtId="0" fontId="13" fillId="2" borderId="0" xfId="1" applyFont="1" applyFill="1" applyAlignment="1" applyProtection="1">
      <alignment wrapText="1"/>
    </xf>
    <xf numFmtId="0" fontId="0" fillId="2" borderId="0" xfId="0" applyFill="1" applyAlignment="1" applyProtection="1">
      <alignment wrapText="1"/>
    </xf>
    <xf numFmtId="164" fontId="1" fillId="4" borderId="1" xfId="0" applyNumberFormat="1" applyFont="1" applyFill="1" applyBorder="1" applyAlignment="1" applyProtection="1">
      <alignment horizontal="right"/>
      <protection locked="0"/>
    </xf>
    <xf numFmtId="164" fontId="1" fillId="4" borderId="4" xfId="0" applyNumberFormat="1" applyFont="1" applyFill="1" applyBorder="1" applyAlignment="1" applyProtection="1">
      <alignment horizontal="right"/>
      <protection locked="0"/>
    </xf>
    <xf numFmtId="0" fontId="1" fillId="4" borderId="1" xfId="0" applyFont="1" applyFill="1" applyBorder="1" applyProtection="1">
      <protection locked="0"/>
    </xf>
    <xf numFmtId="0" fontId="1" fillId="2" borderId="0" xfId="0" applyFont="1" applyFill="1" applyBorder="1" applyAlignment="1" applyProtection="1">
      <alignment horizontal="center"/>
    </xf>
    <xf numFmtId="0" fontId="1" fillId="8" borderId="10" xfId="0" applyNumberFormat="1" applyFont="1" applyFill="1" applyBorder="1" applyAlignment="1" applyProtection="1">
      <protection locked="0"/>
    </xf>
    <xf numFmtId="164" fontId="1" fillId="7" borderId="10" xfId="0" applyNumberFormat="1" applyFont="1" applyFill="1" applyBorder="1" applyAlignment="1" applyProtection="1"/>
    <xf numFmtId="164" fontId="1" fillId="6" borderId="10" xfId="0" applyNumberFormat="1" applyFont="1" applyFill="1" applyBorder="1" applyAlignment="1" applyProtection="1"/>
    <xf numFmtId="0" fontId="1" fillId="10" borderId="0" xfId="0" applyFont="1" applyFill="1" applyBorder="1" applyAlignment="1" applyProtection="1"/>
    <xf numFmtId="0" fontId="1" fillId="10" borderId="0" xfId="0" applyFont="1" applyFill="1" applyBorder="1" applyProtection="1"/>
    <xf numFmtId="0" fontId="1" fillId="10" borderId="0" xfId="0" applyFont="1" applyFill="1" applyProtection="1"/>
    <xf numFmtId="0" fontId="1" fillId="10" borderId="0" xfId="0" applyFont="1" applyFill="1" applyBorder="1" applyAlignment="1" applyProtection="1">
      <alignment horizontal="center"/>
    </xf>
    <xf numFmtId="16" fontId="1" fillId="10" borderId="0" xfId="0" applyNumberFormat="1" applyFont="1" applyFill="1" applyBorder="1" applyProtection="1"/>
    <xf numFmtId="0" fontId="1" fillId="10" borderId="0" xfId="0" applyFont="1" applyFill="1" applyAlignment="1" applyProtection="1"/>
    <xf numFmtId="0" fontId="2" fillId="10" borderId="0" xfId="0" applyFont="1" applyFill="1" applyBorder="1" applyProtection="1"/>
    <xf numFmtId="0" fontId="1" fillId="10" borderId="0" xfId="0" applyFont="1" applyFill="1" applyBorder="1" applyAlignment="1" applyProtection="1">
      <alignment wrapText="1"/>
    </xf>
    <xf numFmtId="0" fontId="1" fillId="10" borderId="0" xfId="0" applyFont="1" applyFill="1" applyAlignment="1" applyProtection="1">
      <alignment wrapText="1"/>
    </xf>
    <xf numFmtId="0" fontId="1" fillId="3" borderId="0" xfId="0" applyFont="1" applyFill="1" applyAlignment="1" applyProtection="1">
      <alignment horizontal="left" vertical="top" wrapText="1"/>
    </xf>
    <xf numFmtId="0" fontId="1" fillId="9" borderId="0" xfId="0" applyFont="1" applyFill="1" applyAlignment="1" applyProtection="1">
      <alignment horizontal="left" vertical="top" wrapText="1"/>
    </xf>
    <xf numFmtId="0" fontId="1" fillId="2" borderId="6" xfId="0" applyFont="1" applyFill="1" applyBorder="1" applyProtection="1"/>
    <xf numFmtId="0" fontId="15" fillId="0" borderId="0" xfId="0" applyFont="1" applyBorder="1" applyAlignment="1" applyProtection="1">
      <alignment horizontal="left"/>
    </xf>
    <xf numFmtId="0" fontId="1" fillId="2" borderId="1" xfId="0" applyFont="1" applyFill="1" applyBorder="1" applyAlignment="1" applyProtection="1">
      <alignment horizontal="center"/>
    </xf>
    <xf numFmtId="0" fontId="1" fillId="2" borderId="1" xfId="0" applyFont="1" applyFill="1" applyBorder="1" applyAlignment="1" applyProtection="1"/>
    <xf numFmtId="164" fontId="1" fillId="2" borderId="1" xfId="0" applyNumberFormat="1" applyFont="1" applyFill="1" applyBorder="1" applyAlignment="1" applyProtection="1">
      <alignment horizontal="right"/>
    </xf>
    <xf numFmtId="164" fontId="1" fillId="5" borderId="1" xfId="0" applyNumberFormat="1" applyFont="1" applyFill="1" applyBorder="1" applyProtection="1"/>
    <xf numFmtId="164" fontId="1" fillId="2" borderId="0" xfId="0" applyNumberFormat="1" applyFont="1" applyFill="1" applyProtection="1"/>
    <xf numFmtId="0" fontId="1" fillId="0" borderId="0" xfId="0" applyFont="1" applyFill="1" applyProtection="1"/>
    <xf numFmtId="0" fontId="1" fillId="3" borderId="0" xfId="0" applyFont="1"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2" fillId="2" borderId="2"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2" borderId="1" xfId="0" applyFont="1" applyFill="1" applyBorder="1" applyProtection="1"/>
    <xf numFmtId="164" fontId="1" fillId="2" borderId="1" xfId="0" applyNumberFormat="1" applyFont="1" applyFill="1" applyBorder="1" applyProtection="1"/>
    <xf numFmtId="0" fontId="1" fillId="5" borderId="1" xfId="0" applyFont="1" applyFill="1" applyBorder="1" applyProtection="1"/>
    <xf numFmtId="0" fontId="1" fillId="5" borderId="1" xfId="2" applyFont="1" applyFill="1" applyBorder="1" applyProtection="1"/>
    <xf numFmtId="164" fontId="1" fillId="2" borderId="0" xfId="0" applyNumberFormat="1" applyFont="1" applyFill="1" applyBorder="1" applyProtection="1"/>
    <xf numFmtId="0" fontId="1" fillId="3" borderId="0" xfId="0" applyFont="1" applyFill="1" applyProtection="1"/>
    <xf numFmtId="0" fontId="0" fillId="5" borderId="5" xfId="0" applyFill="1" applyBorder="1" applyAlignment="1" applyProtection="1">
      <alignment horizontal="center" vertical="center" wrapText="1"/>
    </xf>
    <xf numFmtId="0" fontId="1" fillId="5" borderId="1" xfId="0" applyFont="1" applyFill="1" applyBorder="1" applyAlignment="1" applyProtection="1">
      <alignment horizontal="center" vertical="center" wrapText="1"/>
    </xf>
    <xf numFmtId="0" fontId="1" fillId="7" borderId="10" xfId="0" applyNumberFormat="1" applyFont="1" applyFill="1" applyBorder="1" applyAlignment="1" applyProtection="1">
      <alignment horizontal="center" vertical="center" wrapText="1"/>
    </xf>
    <xf numFmtId="0" fontId="2" fillId="7" borderId="10" xfId="0" applyNumberFormat="1" applyFont="1" applyFill="1" applyBorder="1" applyAlignment="1" applyProtection="1">
      <alignment horizontal="center" vertical="center" wrapText="1"/>
    </xf>
    <xf numFmtId="0" fontId="1" fillId="5" borderId="3"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7" borderId="11" xfId="0" applyNumberFormat="1"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9" borderId="0" xfId="0" applyFont="1" applyFill="1" applyBorder="1" applyProtection="1"/>
    <xf numFmtId="0" fontId="1" fillId="9" borderId="0" xfId="0" applyFont="1" applyFill="1" applyBorder="1" applyProtection="1"/>
    <xf numFmtId="0" fontId="2" fillId="2" borderId="0" xfId="0" applyFont="1" applyFill="1" applyBorder="1" applyAlignment="1" applyProtection="1">
      <alignment horizontal="right"/>
    </xf>
    <xf numFmtId="164" fontId="1" fillId="4" borderId="1" xfId="0" applyNumberFormat="1" applyFont="1" applyFill="1" applyBorder="1" applyAlignment="1" applyProtection="1">
      <alignment horizontal="right"/>
    </xf>
    <xf numFmtId="164" fontId="1" fillId="4" borderId="4" xfId="0" applyNumberFormat="1" applyFont="1" applyFill="1" applyBorder="1" applyAlignment="1" applyProtection="1">
      <alignment horizontal="right"/>
    </xf>
    <xf numFmtId="0" fontId="1" fillId="4" borderId="1" xfId="0" applyFont="1" applyFill="1" applyBorder="1" applyProtection="1"/>
    <xf numFmtId="164" fontId="1" fillId="4" borderId="1" xfId="0" applyNumberFormat="1" applyFont="1" applyFill="1" applyBorder="1" applyProtection="1"/>
    <xf numFmtId="0" fontId="1" fillId="8" borderId="10" xfId="0" applyNumberFormat="1" applyFont="1" applyFill="1" applyBorder="1" applyAlignment="1" applyProtection="1"/>
    <xf numFmtId="0" fontId="0" fillId="0" borderId="0" xfId="0" applyProtection="1"/>
    <xf numFmtId="0" fontId="2" fillId="6" borderId="11" xfId="0" applyNumberFormat="1" applyFont="1" applyFill="1" applyBorder="1" applyAlignment="1" applyProtection="1">
      <alignment horizontal="center" vertical="center" wrapText="1"/>
    </xf>
    <xf numFmtId="0" fontId="2" fillId="6" borderId="14" xfId="0" applyNumberFormat="1" applyFont="1" applyFill="1" applyBorder="1" applyAlignment="1" applyProtection="1">
      <alignment horizontal="center" vertical="center" wrapText="1"/>
    </xf>
    <xf numFmtId="0" fontId="17" fillId="2" borderId="2" xfId="0"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7" fillId="2" borderId="0" xfId="0" applyFont="1" applyFill="1" applyAlignment="1" applyProtection="1">
      <alignment vertical="top" wrapText="1"/>
    </xf>
    <xf numFmtId="0" fontId="0" fillId="0" borderId="0" xfId="0" applyAlignment="1" applyProtection="1"/>
    <xf numFmtId="0" fontId="9" fillId="0" borderId="0" xfId="0" applyFont="1" applyProtection="1"/>
    <xf numFmtId="164" fontId="1" fillId="4" borderId="4" xfId="0" applyNumberFormat="1" applyFont="1" applyFill="1" applyBorder="1" applyAlignment="1" applyProtection="1">
      <alignment horizontal="left"/>
    </xf>
    <xf numFmtId="0" fontId="15" fillId="0" borderId="8" xfId="0" applyFont="1" applyBorder="1" applyAlignment="1" applyProtection="1">
      <alignment horizontal="left"/>
    </xf>
    <xf numFmtId="0" fontId="15" fillId="0" borderId="5" xfId="0" applyFont="1" applyBorder="1" applyAlignment="1" applyProtection="1">
      <alignment horizontal="left"/>
    </xf>
    <xf numFmtId="0" fontId="2" fillId="2" borderId="4" xfId="0" applyFont="1" applyFill="1"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5" xfId="0"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164" fontId="1" fillId="4" borderId="4" xfId="0" applyNumberFormat="1" applyFont="1" applyFill="1" applyBorder="1" applyAlignment="1" applyProtection="1">
      <alignment horizontal="left"/>
      <protection locked="0"/>
    </xf>
    <xf numFmtId="0" fontId="15" fillId="0" borderId="8" xfId="0" applyFont="1" applyBorder="1" applyAlignment="1" applyProtection="1">
      <alignment horizontal="left"/>
      <protection locked="0"/>
    </xf>
    <xf numFmtId="0" fontId="15" fillId="0" borderId="5" xfId="0" applyFont="1" applyBorder="1" applyAlignment="1" applyProtection="1">
      <alignment horizontal="left"/>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EFA9"/>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MegaCalc!A1"/><Relationship Id="rId1" Type="http://schemas.openxmlformats.org/officeDocument/2006/relationships/image" Target="../media/image1.png"/><Relationship Id="rId4" Type="http://schemas.openxmlformats.org/officeDocument/2006/relationships/hyperlink" Target="#Contact_us"/></Relationships>
</file>

<file path=xl/drawings/_rels/drawing2.xml.rels><?xml version="1.0" encoding="UTF-8" standalone="yes"?>
<Relationships xmlns="http://schemas.openxmlformats.org/package/2006/relationships"><Relationship Id="rId3" Type="http://schemas.openxmlformats.org/officeDocument/2006/relationships/hyperlink" Target="#Contact_us"/><Relationship Id="rId2" Type="http://schemas.openxmlformats.org/officeDocument/2006/relationships/hyperlink" Target="#Instructions!A1"/><Relationship Id="rId1" Type="http://schemas.openxmlformats.org/officeDocument/2006/relationships/image" Target="../media/image2.png"/><Relationship Id="rId4" Type="http://schemas.openxmlformats.org/officeDocument/2006/relationships/hyperlink" Target="#MegaCalc!A1"/></Relationships>
</file>

<file path=xl/drawings/drawing1.xml><?xml version="1.0" encoding="utf-8"?>
<xdr:wsDr xmlns:xdr="http://schemas.openxmlformats.org/drawingml/2006/spreadsheetDrawing" xmlns:a="http://schemas.openxmlformats.org/drawingml/2006/main">
  <xdr:twoCellAnchor editAs="oneCell">
    <xdr:from>
      <xdr:col>0</xdr:col>
      <xdr:colOff>104543</xdr:colOff>
      <xdr:row>0</xdr:row>
      <xdr:rowOff>92146</xdr:rowOff>
    </xdr:from>
    <xdr:to>
      <xdr:col>14</xdr:col>
      <xdr:colOff>114299</xdr:colOff>
      <xdr:row>6</xdr:row>
      <xdr:rowOff>37510</xdr:rowOff>
    </xdr:to>
    <xdr:pic>
      <xdr:nvPicPr>
        <xdr:cNvPr id="6362" name="Picture 80">
          <a:extLst>
            <a:ext uri="{FF2B5EF4-FFF2-40B4-BE49-F238E27FC236}">
              <a16:creationId xmlns:a16="http://schemas.microsoft.com/office/drawing/2014/main" id="{DDAAA31E-9903-4A5D-A262-BEF321BB61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04543" y="92146"/>
          <a:ext cx="8067906" cy="1297914"/>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xdr:row>
      <xdr:rowOff>104775</xdr:rowOff>
    </xdr:from>
    <xdr:to>
      <xdr:col>7</xdr:col>
      <xdr:colOff>540370</xdr:colOff>
      <xdr:row>13</xdr:row>
      <xdr:rowOff>247649</xdr:rowOff>
    </xdr:to>
    <xdr:sp macro="" textlink="">
      <xdr:nvSpPr>
        <xdr:cNvPr id="6152" name="Rectangle 8">
          <a:extLst>
            <a:ext uri="{FF2B5EF4-FFF2-40B4-BE49-F238E27FC236}">
              <a16:creationId xmlns:a16="http://schemas.microsoft.com/office/drawing/2014/main" id="{07B7AFD6-9674-4E69-8126-4FA9DC9BF367}"/>
            </a:ext>
          </a:extLst>
        </xdr:cNvPr>
        <xdr:cNvSpPr>
          <a:spLocks noChangeArrowheads="1"/>
        </xdr:cNvSpPr>
      </xdr:nvSpPr>
      <xdr:spPr bwMode="auto">
        <a:xfrm>
          <a:off x="228600" y="4152900"/>
          <a:ext cx="2990850" cy="3333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1. Enter sample details</a:t>
          </a:r>
          <a:endParaRPr lang="en-IE"/>
        </a:p>
      </xdr:txBody>
    </xdr:sp>
    <xdr:clientData/>
  </xdr:twoCellAnchor>
  <xdr:twoCellAnchor>
    <xdr:from>
      <xdr:col>11</xdr:col>
      <xdr:colOff>444577</xdr:colOff>
      <xdr:row>6</xdr:row>
      <xdr:rowOff>242540</xdr:rowOff>
    </xdr:from>
    <xdr:to>
      <xdr:col>13</xdr:col>
      <xdr:colOff>473152</xdr:colOff>
      <xdr:row>6</xdr:row>
      <xdr:rowOff>464403</xdr:rowOff>
    </xdr:to>
    <xdr:sp macro="" textlink="">
      <xdr:nvSpPr>
        <xdr:cNvPr id="6185" name="Text Box 41">
          <a:hlinkClick xmlns:r="http://schemas.openxmlformats.org/officeDocument/2006/relationships" r:id="rId2"/>
          <a:extLst>
            <a:ext uri="{FF2B5EF4-FFF2-40B4-BE49-F238E27FC236}">
              <a16:creationId xmlns:a16="http://schemas.microsoft.com/office/drawing/2014/main" id="{A38E160C-4AEF-4DC3-8E7C-4B752AA82640}"/>
            </a:ext>
          </a:extLst>
        </xdr:cNvPr>
        <xdr:cNvSpPr txBox="1">
          <a:spLocks noChangeArrowheads="1"/>
        </xdr:cNvSpPr>
      </xdr:nvSpPr>
      <xdr:spPr bwMode="auto">
        <a:xfrm>
          <a:off x="6540577" y="1607790"/>
          <a:ext cx="1266825" cy="221863"/>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100" b="0" i="0" u="sng" strike="noStrike" baseline="0">
              <a:solidFill>
                <a:srgbClr val="0000FF"/>
              </a:solidFill>
              <a:latin typeface="Arial"/>
              <a:cs typeface="Arial"/>
            </a:rPr>
            <a:t>Use MegaCalc</a:t>
          </a:r>
          <a:endParaRPr lang="en-IE"/>
        </a:p>
      </xdr:txBody>
    </xdr:sp>
    <xdr:clientData fPrintsWithSheet="0"/>
  </xdr:twoCellAnchor>
  <xdr:twoCellAnchor editAs="absolute">
    <xdr:from>
      <xdr:col>2</xdr:col>
      <xdr:colOff>66675</xdr:colOff>
      <xdr:row>7</xdr:row>
      <xdr:rowOff>604487</xdr:rowOff>
    </xdr:from>
    <xdr:to>
      <xdr:col>4</xdr:col>
      <xdr:colOff>164016</xdr:colOff>
      <xdr:row>8</xdr:row>
      <xdr:rowOff>92924</xdr:rowOff>
    </xdr:to>
    <xdr:sp macro="" textlink="">
      <xdr:nvSpPr>
        <xdr:cNvPr id="6187" name="Text Box 43">
          <a:hlinkClick xmlns:r="http://schemas.openxmlformats.org/officeDocument/2006/relationships" r:id="rId2"/>
          <a:extLst>
            <a:ext uri="{FF2B5EF4-FFF2-40B4-BE49-F238E27FC236}">
              <a16:creationId xmlns:a16="http://schemas.microsoft.com/office/drawing/2014/main" id="{773FC5D0-4D61-4556-984D-79BB92FCAF0F}"/>
            </a:ext>
          </a:extLst>
        </xdr:cNvPr>
        <xdr:cNvSpPr txBox="1">
          <a:spLocks noChangeArrowheads="1"/>
        </xdr:cNvSpPr>
      </xdr:nvSpPr>
      <xdr:spPr bwMode="auto">
        <a:xfrm>
          <a:off x="217681" y="2881194"/>
          <a:ext cx="1119536" cy="266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100" b="0" i="0" u="sng" strike="noStrike" baseline="0">
              <a:solidFill>
                <a:srgbClr val="0000FF"/>
              </a:solidFill>
              <a:latin typeface="Arial"/>
              <a:cs typeface="Arial"/>
            </a:rPr>
            <a:t>Use Mega-Calc</a:t>
          </a:r>
          <a:endParaRPr lang="en-IE"/>
        </a:p>
      </xdr:txBody>
    </xdr:sp>
    <xdr:clientData fPrintsWithSheet="0"/>
  </xdr:twoCellAnchor>
  <xdr:twoCellAnchor editAs="oneCell">
    <xdr:from>
      <xdr:col>2</xdr:col>
      <xdr:colOff>47625</xdr:colOff>
      <xdr:row>47</xdr:row>
      <xdr:rowOff>152400</xdr:rowOff>
    </xdr:from>
    <xdr:to>
      <xdr:col>4</xdr:col>
      <xdr:colOff>583581</xdr:colOff>
      <xdr:row>48</xdr:row>
      <xdr:rowOff>171449</xdr:rowOff>
    </xdr:to>
    <xdr:sp macro="" textlink="">
      <xdr:nvSpPr>
        <xdr:cNvPr id="6188" name="Text Box 44">
          <a:hlinkClick xmlns:r="http://schemas.openxmlformats.org/officeDocument/2006/relationships" r:id="rId3"/>
          <a:extLst>
            <a:ext uri="{FF2B5EF4-FFF2-40B4-BE49-F238E27FC236}">
              <a16:creationId xmlns:a16="http://schemas.microsoft.com/office/drawing/2014/main" id="{0764206C-34C2-4540-8E35-E4DA6ED8FF05}"/>
            </a:ext>
          </a:extLst>
        </xdr:cNvPr>
        <xdr:cNvSpPr txBox="1">
          <a:spLocks noChangeArrowheads="1"/>
        </xdr:cNvSpPr>
      </xdr:nvSpPr>
      <xdr:spPr bwMode="auto">
        <a:xfrm>
          <a:off x="200025" y="13030200"/>
          <a:ext cx="1552575" cy="228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100" b="0" i="0" u="sng" strike="noStrike" baseline="0">
              <a:solidFill>
                <a:srgbClr val="0000FF"/>
              </a:solidFill>
              <a:latin typeface="Arial"/>
              <a:cs typeface="Arial"/>
            </a:rPr>
            <a:t>Back to Top of Page</a:t>
          </a:r>
          <a:endParaRPr lang="en-IE"/>
        </a:p>
      </xdr:txBody>
    </xdr:sp>
    <xdr:clientData fPrintsWithSheet="0"/>
  </xdr:twoCellAnchor>
  <xdr:twoCellAnchor editAs="oneCell">
    <xdr:from>
      <xdr:col>9</xdr:col>
      <xdr:colOff>352425</xdr:colOff>
      <xdr:row>12</xdr:row>
      <xdr:rowOff>180975</xdr:rowOff>
    </xdr:from>
    <xdr:to>
      <xdr:col>13</xdr:col>
      <xdr:colOff>561976</xdr:colOff>
      <xdr:row>16</xdr:row>
      <xdr:rowOff>151006</xdr:rowOff>
    </xdr:to>
    <xdr:sp macro="" textlink="">
      <xdr:nvSpPr>
        <xdr:cNvPr id="6155" name="Rectangle 11">
          <a:extLst>
            <a:ext uri="{FF2B5EF4-FFF2-40B4-BE49-F238E27FC236}">
              <a16:creationId xmlns:a16="http://schemas.microsoft.com/office/drawing/2014/main" id="{061B6A94-7E12-48D6-845C-693151BA48C3}"/>
            </a:ext>
          </a:extLst>
        </xdr:cNvPr>
        <xdr:cNvSpPr>
          <a:spLocks noChangeArrowheads="1"/>
        </xdr:cNvSpPr>
      </xdr:nvSpPr>
      <xdr:spPr bwMode="auto">
        <a:xfrm>
          <a:off x="5126541" y="4618231"/>
          <a:ext cx="2811502" cy="1224543"/>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2. D-Fructose standard</a:t>
          </a:r>
        </a:p>
        <a:p>
          <a:pPr algn="l" rtl="0">
            <a:defRPr sz="1000"/>
          </a:pPr>
          <a:r>
            <a:rPr lang="en-IE" sz="1100" b="0" i="0" u="none" strike="noStrike" baseline="0">
              <a:solidFill>
                <a:srgbClr val="000000"/>
              </a:solidFill>
              <a:latin typeface="Gill Sans MT"/>
            </a:rPr>
            <a:t>If quadruplicate standards have been run, insert all sets of absorbance data and the program will use the average values.  If less than four sets of data are input, these will be averaged and used.  The factor (F) will be automatically calculated.</a:t>
          </a:r>
          <a:endParaRPr lang="en-IE"/>
        </a:p>
      </xdr:txBody>
    </xdr:sp>
    <xdr:clientData/>
  </xdr:twoCellAnchor>
  <xdr:twoCellAnchor editAs="oneCell">
    <xdr:from>
      <xdr:col>3</xdr:col>
      <xdr:colOff>0</xdr:colOff>
      <xdr:row>28</xdr:row>
      <xdr:rowOff>171449</xdr:rowOff>
    </xdr:from>
    <xdr:to>
      <xdr:col>7</xdr:col>
      <xdr:colOff>232317</xdr:colOff>
      <xdr:row>35</xdr:row>
      <xdr:rowOff>139390</xdr:rowOff>
    </xdr:to>
    <xdr:sp macro="" textlink="">
      <xdr:nvSpPr>
        <xdr:cNvPr id="6159" name="Rectangle 15">
          <a:extLst>
            <a:ext uri="{FF2B5EF4-FFF2-40B4-BE49-F238E27FC236}">
              <a16:creationId xmlns:a16="http://schemas.microsoft.com/office/drawing/2014/main" id="{3A177063-EDAF-4310-A5C6-FBDD9BBC3E09}"/>
            </a:ext>
          </a:extLst>
        </xdr:cNvPr>
        <xdr:cNvSpPr>
          <a:spLocks noChangeArrowheads="1"/>
        </xdr:cNvSpPr>
      </xdr:nvSpPr>
      <xdr:spPr bwMode="auto">
        <a:xfrm>
          <a:off x="871189" y="8581327"/>
          <a:ext cx="2694878" cy="1268917"/>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3. Insert absorbance values for the blanks and samples</a:t>
          </a:r>
        </a:p>
        <a:p>
          <a:pPr algn="l" rtl="0">
            <a:defRPr sz="1000"/>
          </a:pPr>
          <a:r>
            <a:rPr lang="en-IE" sz="1100" b="0" i="0" u="none" strike="noStrike" baseline="0">
              <a:solidFill>
                <a:srgbClr val="000000"/>
              </a:solidFill>
              <a:latin typeface="Gill Sans MT"/>
            </a:rPr>
            <a:t>If duplicate samples have been run, insert both absorbance values and the program will automatically use the average values.  If a single set of values are input, these will be used.  </a:t>
          </a:r>
          <a:endParaRPr lang="en-IE"/>
        </a:p>
      </xdr:txBody>
    </xdr:sp>
    <xdr:clientData/>
  </xdr:twoCellAnchor>
  <xdr:twoCellAnchor>
    <xdr:from>
      <xdr:col>11</xdr:col>
      <xdr:colOff>444577</xdr:colOff>
      <xdr:row>6</xdr:row>
      <xdr:rowOff>492978</xdr:rowOff>
    </xdr:from>
    <xdr:to>
      <xdr:col>13</xdr:col>
      <xdr:colOff>177877</xdr:colOff>
      <xdr:row>6</xdr:row>
      <xdr:rowOff>809625</xdr:rowOff>
    </xdr:to>
    <xdr:sp macro="" textlink="">
      <xdr:nvSpPr>
        <xdr:cNvPr id="6213" name="Text Box 69">
          <a:hlinkClick xmlns:r="http://schemas.openxmlformats.org/officeDocument/2006/relationships" r:id="rId4"/>
          <a:extLst>
            <a:ext uri="{FF2B5EF4-FFF2-40B4-BE49-F238E27FC236}">
              <a16:creationId xmlns:a16="http://schemas.microsoft.com/office/drawing/2014/main" id="{735A4DBF-D719-4DB9-9CF2-0501A95603DE}"/>
            </a:ext>
          </a:extLst>
        </xdr:cNvPr>
        <xdr:cNvSpPr txBox="1">
          <a:spLocks noChangeArrowheads="1"/>
        </xdr:cNvSpPr>
      </xdr:nvSpPr>
      <xdr:spPr bwMode="auto">
        <a:xfrm>
          <a:off x="6540577" y="1858228"/>
          <a:ext cx="971550" cy="316647"/>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100" b="0" i="0" u="sng" strike="noStrike" baseline="0">
              <a:solidFill>
                <a:srgbClr val="0000FF"/>
              </a:solidFill>
              <a:latin typeface="Arial"/>
              <a:cs typeface="Arial"/>
            </a:rPr>
            <a:t>Contact Us</a:t>
          </a:r>
          <a:endParaRPr lang="en-IE"/>
        </a:p>
      </xdr:txBody>
    </xdr:sp>
    <xdr:clientData fPrintsWithSheet="0"/>
  </xdr:twoCellAnchor>
  <xdr:twoCellAnchor editAs="oneCell">
    <xdr:from>
      <xdr:col>3</xdr:col>
      <xdr:colOff>11617</xdr:colOff>
      <xdr:row>36</xdr:row>
      <xdr:rowOff>46466</xdr:rowOff>
    </xdr:from>
    <xdr:to>
      <xdr:col>7</xdr:col>
      <xdr:colOff>429787</xdr:colOff>
      <xdr:row>39</xdr:row>
      <xdr:rowOff>139392</xdr:rowOff>
    </xdr:to>
    <xdr:sp macro="" textlink="">
      <xdr:nvSpPr>
        <xdr:cNvPr id="6237" name="Rectangle 93">
          <a:extLst>
            <a:ext uri="{FF2B5EF4-FFF2-40B4-BE49-F238E27FC236}">
              <a16:creationId xmlns:a16="http://schemas.microsoft.com/office/drawing/2014/main" id="{88AA1E6D-D530-4D8E-AA2E-50A991986410}"/>
            </a:ext>
          </a:extLst>
        </xdr:cNvPr>
        <xdr:cNvSpPr>
          <a:spLocks noChangeArrowheads="1"/>
        </xdr:cNvSpPr>
      </xdr:nvSpPr>
      <xdr:spPr bwMode="auto">
        <a:xfrm>
          <a:off x="882806" y="9943173"/>
          <a:ext cx="2880731" cy="650487"/>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4.  Sample weight</a:t>
          </a:r>
        </a:p>
        <a:p>
          <a:pPr algn="l" rtl="0">
            <a:defRPr sz="1000"/>
          </a:pPr>
          <a:r>
            <a:rPr lang="en-IE" sz="1100" b="0" i="0" u="none" strike="noStrike" baseline="0">
              <a:solidFill>
                <a:srgbClr val="000000"/>
              </a:solidFill>
              <a:latin typeface="Gill Sans MT"/>
            </a:rPr>
            <a:t>Enter the sample weight (e.g. approximately 100 mg or 400 mg) correct to the nearest 0.1 mg.</a:t>
          </a:r>
          <a:endParaRPr lang="en-IE"/>
        </a:p>
      </xdr:txBody>
    </xdr:sp>
    <xdr:clientData/>
  </xdr:twoCellAnchor>
  <xdr:twoCellAnchor>
    <xdr:from>
      <xdr:col>7</xdr:col>
      <xdr:colOff>85725</xdr:colOff>
      <xdr:row>24</xdr:row>
      <xdr:rowOff>57150</xdr:rowOff>
    </xdr:from>
    <xdr:to>
      <xdr:col>7</xdr:col>
      <xdr:colOff>171450</xdr:colOff>
      <xdr:row>24</xdr:row>
      <xdr:rowOff>142875</xdr:rowOff>
    </xdr:to>
    <xdr:sp macro="" textlink="">
      <xdr:nvSpPr>
        <xdr:cNvPr id="6384" name="AutoShape 100">
          <a:extLst>
            <a:ext uri="{FF2B5EF4-FFF2-40B4-BE49-F238E27FC236}">
              <a16:creationId xmlns:a16="http://schemas.microsoft.com/office/drawing/2014/main" id="{C4BF8851-D9A8-402C-9708-9554936E931D}"/>
            </a:ext>
          </a:extLst>
        </xdr:cNvPr>
        <xdr:cNvSpPr>
          <a:spLocks noChangeArrowheads="1"/>
        </xdr:cNvSpPr>
      </xdr:nvSpPr>
      <xdr:spPr bwMode="auto">
        <a:xfrm>
          <a:off x="3676650" y="7372350"/>
          <a:ext cx="85725" cy="85725"/>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8</xdr:col>
      <xdr:colOff>104545</xdr:colOff>
      <xdr:row>34</xdr:row>
      <xdr:rowOff>139393</xdr:rowOff>
    </xdr:from>
    <xdr:to>
      <xdr:col>12</xdr:col>
      <xdr:colOff>197469</xdr:colOff>
      <xdr:row>40</xdr:row>
      <xdr:rowOff>255549</xdr:rowOff>
    </xdr:to>
    <xdr:sp macro="" textlink="">
      <xdr:nvSpPr>
        <xdr:cNvPr id="25" name="Rectangle 94">
          <a:extLst>
            <a:ext uri="{FF2B5EF4-FFF2-40B4-BE49-F238E27FC236}">
              <a16:creationId xmlns:a16="http://schemas.microsoft.com/office/drawing/2014/main" id="{2871AA6E-2308-4CE9-A610-1EFA8655B1E1}"/>
            </a:ext>
          </a:extLst>
        </xdr:cNvPr>
        <xdr:cNvSpPr>
          <a:spLocks noChangeArrowheads="1"/>
        </xdr:cNvSpPr>
      </xdr:nvSpPr>
      <xdr:spPr bwMode="auto">
        <a:xfrm>
          <a:off x="4158478" y="9664393"/>
          <a:ext cx="2799418" cy="1231278"/>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5.  Dilution</a:t>
          </a:r>
        </a:p>
        <a:p>
          <a:pPr algn="l" rtl="0">
            <a:defRPr sz="1000"/>
          </a:pPr>
          <a:r>
            <a:rPr lang="en-GB" sz="1100" b="0" i="0" u="none" strike="noStrike" baseline="0">
              <a:solidFill>
                <a:srgbClr val="000000"/>
              </a:solidFill>
              <a:latin typeface="Gill Sans MT"/>
            </a:rPr>
            <a:t>If samples are diluted enter the dilution factor.</a:t>
          </a:r>
        </a:p>
        <a:p>
          <a:pPr algn="l" rtl="0">
            <a:defRPr sz="1000"/>
          </a:pPr>
          <a:r>
            <a:rPr lang="en-GB" sz="1100" b="0" i="0" u="none" strike="noStrike" baseline="0">
              <a:solidFill>
                <a:srgbClr val="000000"/>
              </a:solidFill>
              <a:latin typeface="Gill Sans MT"/>
            </a:rPr>
            <a:t>If samples are not diluted (e.g. samples containing upto 40% (w/w) fructan) the dilution factor is 1.</a:t>
          </a:r>
        </a:p>
        <a:p>
          <a:pPr algn="l" rtl="0">
            <a:defRPr sz="1000"/>
          </a:pPr>
          <a:r>
            <a:rPr lang="en-GB" sz="1100" b="0" i="0" u="none" strike="noStrike" baseline="0">
              <a:solidFill>
                <a:srgbClr val="000000"/>
              </a:solidFill>
              <a:latin typeface="Gill Sans MT"/>
            </a:rPr>
            <a:t>Samples containing 40-100% fructan are diluted 3-fold, </a:t>
          </a:r>
          <a:r>
            <a:rPr lang="en-GB" sz="1100" b="1" i="0" u="none" strike="noStrike" baseline="0">
              <a:solidFill>
                <a:srgbClr val="000000"/>
              </a:solidFill>
              <a:latin typeface="Gill Sans MT"/>
            </a:rPr>
            <a:t>for these enter 3</a:t>
          </a:r>
          <a:r>
            <a:rPr lang="en-GB" sz="1100" b="0" i="0" u="none" strike="noStrike" baseline="0">
              <a:solidFill>
                <a:srgbClr val="000000"/>
              </a:solidFill>
              <a:latin typeface="Gill Sans MT"/>
            </a:rPr>
            <a:t>.</a:t>
          </a:r>
        </a:p>
      </xdr:txBody>
    </xdr:sp>
    <xdr:clientData/>
  </xdr:twoCellAnchor>
  <xdr:twoCellAnchor>
    <xdr:from>
      <xdr:col>10</xdr:col>
      <xdr:colOff>133583</xdr:colOff>
      <xdr:row>26</xdr:row>
      <xdr:rowOff>92927</xdr:rowOff>
    </xdr:from>
    <xdr:to>
      <xdr:col>10</xdr:col>
      <xdr:colOff>325244</xdr:colOff>
      <xdr:row>34</xdr:row>
      <xdr:rowOff>139393</xdr:rowOff>
    </xdr:to>
    <xdr:cxnSp macro="">
      <xdr:nvCxnSpPr>
        <xdr:cNvPr id="27" name="AutoShape 122">
          <a:extLst>
            <a:ext uri="{FF2B5EF4-FFF2-40B4-BE49-F238E27FC236}">
              <a16:creationId xmlns:a16="http://schemas.microsoft.com/office/drawing/2014/main" id="{F37B687A-BDF2-4F7E-B859-701E45198BCF}"/>
            </a:ext>
          </a:extLst>
        </xdr:cNvPr>
        <xdr:cNvCxnSpPr>
          <a:cxnSpLocks noChangeShapeType="1"/>
          <a:stCxn id="25" idx="0"/>
        </xdr:cNvCxnSpPr>
      </xdr:nvCxnSpPr>
      <xdr:spPr bwMode="auto">
        <a:xfrm flipV="1">
          <a:off x="5558187" y="8131098"/>
          <a:ext cx="191661" cy="153329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429787</xdr:colOff>
      <xdr:row>26</xdr:row>
      <xdr:rowOff>116158</xdr:rowOff>
    </xdr:from>
    <xdr:to>
      <xdr:col>9</xdr:col>
      <xdr:colOff>290396</xdr:colOff>
      <xdr:row>38</xdr:row>
      <xdr:rowOff>2</xdr:rowOff>
    </xdr:to>
    <xdr:cxnSp macro="">
      <xdr:nvCxnSpPr>
        <xdr:cNvPr id="30" name="AutoShape 122">
          <a:extLst>
            <a:ext uri="{FF2B5EF4-FFF2-40B4-BE49-F238E27FC236}">
              <a16:creationId xmlns:a16="http://schemas.microsoft.com/office/drawing/2014/main" id="{FA55E2E8-2174-452E-8B4E-52B64B8C6B04}"/>
            </a:ext>
          </a:extLst>
        </xdr:cNvPr>
        <xdr:cNvCxnSpPr>
          <a:cxnSpLocks noChangeShapeType="1"/>
          <a:stCxn id="6237" idx="3"/>
        </xdr:cNvCxnSpPr>
      </xdr:nvCxnSpPr>
      <xdr:spPr bwMode="auto">
        <a:xfrm flipV="1">
          <a:off x="3763537" y="8154329"/>
          <a:ext cx="1300975" cy="2114088"/>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325244</xdr:colOff>
      <xdr:row>26</xdr:row>
      <xdr:rowOff>92928</xdr:rowOff>
    </xdr:from>
    <xdr:to>
      <xdr:col>6</xdr:col>
      <xdr:colOff>11616</xdr:colOff>
      <xdr:row>28</xdr:row>
      <xdr:rowOff>171449</xdr:rowOff>
    </xdr:to>
    <xdr:cxnSp macro="">
      <xdr:nvCxnSpPr>
        <xdr:cNvPr id="35" name="AutoShape 122">
          <a:extLst>
            <a:ext uri="{FF2B5EF4-FFF2-40B4-BE49-F238E27FC236}">
              <a16:creationId xmlns:a16="http://schemas.microsoft.com/office/drawing/2014/main" id="{010D3291-B57A-407E-A805-26A605792E95}"/>
            </a:ext>
          </a:extLst>
        </xdr:cNvPr>
        <xdr:cNvCxnSpPr>
          <a:cxnSpLocks noChangeShapeType="1"/>
          <a:stCxn id="6159" idx="0"/>
        </xdr:cNvCxnSpPr>
      </xdr:nvCxnSpPr>
      <xdr:spPr bwMode="auto">
        <a:xfrm flipV="1">
          <a:off x="2218628" y="8131099"/>
          <a:ext cx="406555" cy="450228"/>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116160</xdr:colOff>
      <xdr:row>14</xdr:row>
      <xdr:rowOff>26601</xdr:rowOff>
    </xdr:from>
    <xdr:to>
      <xdr:col>9</xdr:col>
      <xdr:colOff>352425</xdr:colOff>
      <xdr:row>18</xdr:row>
      <xdr:rowOff>58079</xdr:rowOff>
    </xdr:to>
    <xdr:cxnSp macro="">
      <xdr:nvCxnSpPr>
        <xdr:cNvPr id="38" name="AutoShape 122">
          <a:extLst>
            <a:ext uri="{FF2B5EF4-FFF2-40B4-BE49-F238E27FC236}">
              <a16:creationId xmlns:a16="http://schemas.microsoft.com/office/drawing/2014/main" id="{EA5A18D9-F95B-4E29-9E7D-ABB27E359468}"/>
            </a:ext>
          </a:extLst>
        </xdr:cNvPr>
        <xdr:cNvCxnSpPr>
          <a:cxnSpLocks noChangeShapeType="1"/>
          <a:stCxn id="6155" idx="1"/>
        </xdr:cNvCxnSpPr>
      </xdr:nvCxnSpPr>
      <xdr:spPr bwMode="auto">
        <a:xfrm flipH="1">
          <a:off x="2729727" y="5230503"/>
          <a:ext cx="2396814" cy="891052"/>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479271</xdr:colOff>
      <xdr:row>13</xdr:row>
      <xdr:rowOff>247650</xdr:rowOff>
    </xdr:from>
    <xdr:to>
      <xdr:col>5</xdr:col>
      <xdr:colOff>487866</xdr:colOff>
      <xdr:row>14</xdr:row>
      <xdr:rowOff>104543</xdr:rowOff>
    </xdr:to>
    <xdr:cxnSp macro="">
      <xdr:nvCxnSpPr>
        <xdr:cNvPr id="41" name="AutoShape 122">
          <a:extLst>
            <a:ext uri="{FF2B5EF4-FFF2-40B4-BE49-F238E27FC236}">
              <a16:creationId xmlns:a16="http://schemas.microsoft.com/office/drawing/2014/main" id="{BFAC3D42-22C5-49BD-A7BF-63BBD7D32EC8}"/>
            </a:ext>
          </a:extLst>
        </xdr:cNvPr>
        <xdr:cNvCxnSpPr>
          <a:cxnSpLocks noChangeShapeType="1"/>
          <a:stCxn id="6152" idx="2"/>
        </xdr:cNvCxnSpPr>
      </xdr:nvCxnSpPr>
      <xdr:spPr bwMode="auto">
        <a:xfrm>
          <a:off x="1733783" y="4510668"/>
          <a:ext cx="8595" cy="437686"/>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10</xdr:col>
      <xdr:colOff>592409</xdr:colOff>
      <xdr:row>28</xdr:row>
      <xdr:rowOff>151006</xdr:rowOff>
    </xdr:from>
    <xdr:to>
      <xdr:col>14</xdr:col>
      <xdr:colOff>23233</xdr:colOff>
      <xdr:row>34</xdr:row>
      <xdr:rowOff>23232</xdr:rowOff>
    </xdr:to>
    <xdr:sp macro="" textlink="">
      <xdr:nvSpPr>
        <xdr:cNvPr id="51" name="Rectangle 110">
          <a:extLst>
            <a:ext uri="{FF2B5EF4-FFF2-40B4-BE49-F238E27FC236}">
              <a16:creationId xmlns:a16="http://schemas.microsoft.com/office/drawing/2014/main" id="{73148D24-72DB-4835-9AD1-B96C657FD698}"/>
            </a:ext>
          </a:extLst>
        </xdr:cNvPr>
        <xdr:cNvSpPr>
          <a:spLocks noChangeArrowheads="1"/>
        </xdr:cNvSpPr>
      </xdr:nvSpPr>
      <xdr:spPr bwMode="auto">
        <a:xfrm>
          <a:off x="6017013" y="8560884"/>
          <a:ext cx="2102470" cy="987348"/>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6. Moisture content &amp; "dwb"</a:t>
          </a:r>
        </a:p>
        <a:p>
          <a:pPr algn="l" rtl="0">
            <a:defRPr sz="1000"/>
          </a:pPr>
          <a:r>
            <a:rPr lang="en-GB" sz="1100" b="0" i="0" u="none" strike="noStrike" baseline="0">
              <a:solidFill>
                <a:srgbClr val="000000"/>
              </a:solidFill>
              <a:latin typeface="Gill Sans MT"/>
            </a:rPr>
            <a:t>Input the moisture content of the sample. Fructan (g/100g) "dry weight basis" (dwb) is automatuically calculated.</a:t>
          </a:r>
        </a:p>
      </xdr:txBody>
    </xdr:sp>
    <xdr:clientData/>
  </xdr:twoCellAnchor>
  <xdr:twoCellAnchor>
    <xdr:from>
      <xdr:col>12</xdr:col>
      <xdr:colOff>307821</xdr:colOff>
      <xdr:row>26</xdr:row>
      <xdr:rowOff>92927</xdr:rowOff>
    </xdr:from>
    <xdr:to>
      <xdr:col>12</xdr:col>
      <xdr:colOff>336860</xdr:colOff>
      <xdr:row>28</xdr:row>
      <xdr:rowOff>151006</xdr:rowOff>
    </xdr:to>
    <xdr:cxnSp macro="">
      <xdr:nvCxnSpPr>
        <xdr:cNvPr id="52" name="AutoShape 122">
          <a:extLst>
            <a:ext uri="{FF2B5EF4-FFF2-40B4-BE49-F238E27FC236}">
              <a16:creationId xmlns:a16="http://schemas.microsoft.com/office/drawing/2014/main" id="{3BE378DD-1BE3-4BE3-B0AE-8484B072BC22}"/>
            </a:ext>
          </a:extLst>
        </xdr:cNvPr>
        <xdr:cNvCxnSpPr>
          <a:cxnSpLocks noChangeShapeType="1"/>
          <a:stCxn id="51" idx="0"/>
        </xdr:cNvCxnSpPr>
      </xdr:nvCxnSpPr>
      <xdr:spPr bwMode="auto">
        <a:xfrm flipV="1">
          <a:off x="7068248" y="8131098"/>
          <a:ext cx="29039" cy="429786"/>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96159</xdr:rowOff>
    </xdr:from>
    <xdr:to>
      <xdr:col>18</xdr:col>
      <xdr:colOff>0</xdr:colOff>
      <xdr:row>2</xdr:row>
      <xdr:rowOff>153234</xdr:rowOff>
    </xdr:to>
    <xdr:pic>
      <xdr:nvPicPr>
        <xdr:cNvPr id="2148" name="Picture 44">
          <a:extLst>
            <a:ext uri="{FF2B5EF4-FFF2-40B4-BE49-F238E27FC236}">
              <a16:creationId xmlns:a16="http://schemas.microsoft.com/office/drawing/2014/main" id="{8D6C6DD3-B235-48F5-B790-0E9C00C71A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2059" y="96159"/>
          <a:ext cx="8774206" cy="1424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666750</xdr:colOff>
      <xdr:row>3</xdr:row>
      <xdr:rowOff>121023</xdr:rowOff>
    </xdr:from>
    <xdr:to>
      <xdr:col>16</xdr:col>
      <xdr:colOff>680357</xdr:colOff>
      <xdr:row>4</xdr:row>
      <xdr:rowOff>127267</xdr:rowOff>
    </xdr:to>
    <xdr:sp macro="" textlink="">
      <xdr:nvSpPr>
        <xdr:cNvPr id="2075" name="Text Box 27">
          <a:hlinkClick xmlns:r="http://schemas.openxmlformats.org/officeDocument/2006/relationships" r:id="rId2"/>
          <a:extLst>
            <a:ext uri="{FF2B5EF4-FFF2-40B4-BE49-F238E27FC236}">
              <a16:creationId xmlns:a16="http://schemas.microsoft.com/office/drawing/2014/main" id="{1B45DAB9-ACFB-4B3D-ACD6-E8EA2065E0FC}"/>
            </a:ext>
          </a:extLst>
        </xdr:cNvPr>
        <xdr:cNvSpPr txBox="1">
          <a:spLocks noChangeArrowheads="1"/>
        </xdr:cNvSpPr>
      </xdr:nvSpPr>
      <xdr:spPr bwMode="auto">
        <a:xfrm>
          <a:off x="7894544" y="1678641"/>
          <a:ext cx="842842" cy="196744"/>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Instructions</a:t>
          </a:r>
          <a:endParaRPr lang="en-IE"/>
        </a:p>
      </xdr:txBody>
    </xdr:sp>
    <xdr:clientData fPrintsWithSheet="0"/>
  </xdr:twoCellAnchor>
  <xdr:twoCellAnchor>
    <xdr:from>
      <xdr:col>13</xdr:col>
      <xdr:colOff>666750</xdr:colOff>
      <xdr:row>4</xdr:row>
      <xdr:rowOff>149038</xdr:rowOff>
    </xdr:from>
    <xdr:to>
      <xdr:col>16</xdr:col>
      <xdr:colOff>544217</xdr:colOff>
      <xdr:row>5</xdr:row>
      <xdr:rowOff>134887</xdr:rowOff>
    </xdr:to>
    <xdr:sp macro="" textlink="">
      <xdr:nvSpPr>
        <xdr:cNvPr id="2076" name="Text Box 28">
          <a:hlinkClick xmlns:r="http://schemas.openxmlformats.org/officeDocument/2006/relationships" r:id="rId3"/>
          <a:extLst>
            <a:ext uri="{FF2B5EF4-FFF2-40B4-BE49-F238E27FC236}">
              <a16:creationId xmlns:a16="http://schemas.microsoft.com/office/drawing/2014/main" id="{71F5FEAF-142C-4CE9-96B5-73E7AE400D65}"/>
            </a:ext>
          </a:extLst>
        </xdr:cNvPr>
        <xdr:cNvSpPr txBox="1">
          <a:spLocks noChangeArrowheads="1"/>
        </xdr:cNvSpPr>
      </xdr:nvSpPr>
      <xdr:spPr bwMode="auto">
        <a:xfrm>
          <a:off x="7894544" y="1897156"/>
          <a:ext cx="706702" cy="176349"/>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2</xdr:col>
      <xdr:colOff>19050</xdr:colOff>
      <xdr:row>53</xdr:row>
      <xdr:rowOff>180975</xdr:rowOff>
    </xdr:from>
    <xdr:to>
      <xdr:col>4</xdr:col>
      <xdr:colOff>114300</xdr:colOff>
      <xdr:row>54</xdr:row>
      <xdr:rowOff>161925</xdr:rowOff>
    </xdr:to>
    <xdr:sp macro="" textlink="">
      <xdr:nvSpPr>
        <xdr:cNvPr id="2081" name="Text Box 33">
          <a:hlinkClick xmlns:r="http://schemas.openxmlformats.org/officeDocument/2006/relationships" r:id="rId4"/>
          <a:extLst>
            <a:ext uri="{FF2B5EF4-FFF2-40B4-BE49-F238E27FC236}">
              <a16:creationId xmlns:a16="http://schemas.microsoft.com/office/drawing/2014/main" id="{45FE9CF7-609D-4842-BF17-906178D5B028}"/>
            </a:ext>
          </a:extLst>
        </xdr:cNvPr>
        <xdr:cNvSpPr txBox="1">
          <a:spLocks noChangeArrowheads="1"/>
        </xdr:cNvSpPr>
      </xdr:nvSpPr>
      <xdr:spPr bwMode="auto">
        <a:xfrm>
          <a:off x="209550" y="7943850"/>
          <a:ext cx="164782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endParaRPr lang="en-IE"/>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pportcs.megazyme.com/support/home" TargetMode="External"/><Relationship Id="rId2" Type="http://schemas.openxmlformats.org/officeDocument/2006/relationships/hyperlink" Target="http://www.megazyme.com/" TargetMode="External"/><Relationship Id="rId1" Type="http://schemas.openxmlformats.org/officeDocument/2006/relationships/hyperlink" Target="mailto:info@megazyme.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upport.megazyme.com/support/hom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1"/>
  <sheetViews>
    <sheetView tabSelected="1" zoomScaleNormal="100" workbookViewId="0">
      <selection activeCell="M49" sqref="M49"/>
    </sheetView>
  </sheetViews>
  <sheetFormatPr defaultColWidth="12.28515625" defaultRowHeight="15"/>
  <cols>
    <col min="1" max="1" width="1.7109375" style="3" customWidth="1"/>
    <col min="2" max="2" width="0.5703125" style="3" customWidth="1"/>
    <col min="3" max="3" width="10.7109375" style="10" customWidth="1"/>
    <col min="4" max="4" width="4.5703125" style="3" customWidth="1"/>
    <col min="5" max="9" width="10.7109375" style="3" customWidth="1"/>
    <col min="10" max="10" width="9.7109375" style="3" customWidth="1"/>
    <col min="11" max="11" width="10.7109375" style="3" customWidth="1"/>
    <col min="12" max="13" width="9.28515625" style="3" customWidth="1"/>
    <col min="14" max="14" width="10.7109375" style="3" customWidth="1"/>
    <col min="15" max="15" width="1.7109375" style="3" customWidth="1"/>
    <col min="16" max="16" width="10.7109375" style="48" customWidth="1"/>
    <col min="17" max="17" width="10.7109375" style="47" customWidth="1"/>
    <col min="18" max="16384" width="12.28515625" style="48"/>
  </cols>
  <sheetData>
    <row r="1" spans="1:17" ht="7.9" customHeight="1">
      <c r="A1" s="2"/>
      <c r="B1" s="2"/>
      <c r="C1" s="7"/>
      <c r="D1" s="2"/>
      <c r="E1" s="2"/>
      <c r="F1" s="2"/>
      <c r="G1" s="2"/>
      <c r="H1" s="2"/>
      <c r="I1" s="2"/>
      <c r="J1" s="2"/>
      <c r="K1" s="2"/>
      <c r="L1" s="2"/>
      <c r="M1" s="2"/>
      <c r="N1" s="2"/>
      <c r="O1" s="2"/>
      <c r="P1" s="47"/>
    </row>
    <row r="2" spans="1:17" ht="13.9" customHeight="1">
      <c r="A2" s="2"/>
      <c r="B2" s="4"/>
      <c r="C2" s="8"/>
      <c r="D2" s="4"/>
      <c r="E2" s="4"/>
      <c r="F2" s="4"/>
      <c r="G2" s="4"/>
      <c r="H2" s="4"/>
      <c r="I2" s="4"/>
      <c r="J2" s="4"/>
      <c r="K2" s="4"/>
      <c r="L2" s="4"/>
      <c r="M2" s="4"/>
      <c r="N2" s="4"/>
      <c r="O2" s="4"/>
      <c r="P2" s="47"/>
    </row>
    <row r="3" spans="1:17" ht="27" customHeight="1">
      <c r="A3" s="2"/>
      <c r="B3" s="4"/>
      <c r="C3" s="8"/>
      <c r="D3" s="5"/>
      <c r="E3" s="5"/>
      <c r="F3" s="5"/>
      <c r="G3" s="5"/>
      <c r="H3" s="5"/>
      <c r="I3" s="5"/>
      <c r="J3" s="5"/>
      <c r="K3" s="5"/>
      <c r="L3" s="5"/>
      <c r="M3" s="5"/>
      <c r="N3" s="5"/>
      <c r="O3" s="27"/>
      <c r="P3" s="47"/>
    </row>
    <row r="4" spans="1:17" ht="27" customHeight="1">
      <c r="A4" s="2"/>
      <c r="B4" s="4"/>
      <c r="C4" s="8"/>
      <c r="D4" s="5"/>
      <c r="E4" s="5"/>
      <c r="F4" s="5"/>
      <c r="G4" s="5"/>
      <c r="H4" s="5"/>
      <c r="I4" s="5"/>
      <c r="J4" s="5"/>
      <c r="K4" s="5"/>
      <c r="L4" s="5"/>
      <c r="M4" s="5"/>
      <c r="N4" s="5"/>
      <c r="O4" s="27"/>
      <c r="P4" s="47"/>
    </row>
    <row r="5" spans="1:17" ht="18.399999999999999" customHeight="1">
      <c r="A5" s="2"/>
      <c r="B5" s="4"/>
      <c r="C5" s="9"/>
      <c r="D5" s="18"/>
      <c r="E5" s="18"/>
      <c r="F5" s="18"/>
      <c r="G5" s="18"/>
      <c r="H5" s="18"/>
      <c r="I5" s="18"/>
      <c r="J5" s="18"/>
      <c r="K5" s="18"/>
      <c r="L5" s="18"/>
      <c r="M5" s="18"/>
      <c r="N5" s="18"/>
      <c r="O5" s="27"/>
      <c r="P5" s="47"/>
    </row>
    <row r="6" spans="1:17" ht="13.9" customHeight="1">
      <c r="A6" s="2"/>
      <c r="B6" s="4"/>
      <c r="C6" s="9"/>
      <c r="D6" s="6"/>
      <c r="E6" s="6"/>
      <c r="F6" s="6"/>
      <c r="G6" s="6"/>
      <c r="H6" s="6"/>
      <c r="I6" s="6"/>
      <c r="J6" s="6"/>
      <c r="K6" s="6"/>
      <c r="L6" s="6"/>
      <c r="M6" s="6"/>
      <c r="N6" s="6"/>
      <c r="O6" s="27"/>
      <c r="P6" s="47"/>
    </row>
    <row r="7" spans="1:17" s="47" customFormat="1" ht="71.25" customHeight="1">
      <c r="A7" s="2"/>
      <c r="B7" s="4"/>
      <c r="C7" s="28" t="s">
        <v>11</v>
      </c>
      <c r="D7" s="11"/>
      <c r="E7" s="11"/>
      <c r="F7" s="11"/>
      <c r="G7" s="11"/>
      <c r="H7" s="11"/>
      <c r="I7" s="11"/>
      <c r="J7" s="11"/>
      <c r="K7" s="11"/>
      <c r="L7" s="11"/>
      <c r="M7" s="11"/>
      <c r="N7" s="11"/>
      <c r="O7" s="27"/>
    </row>
    <row r="8" spans="1:17" s="47" customFormat="1" ht="61.9" customHeight="1">
      <c r="A8" s="2"/>
      <c r="B8" s="4"/>
      <c r="C8" s="98" t="s">
        <v>38</v>
      </c>
      <c r="D8" s="100"/>
      <c r="E8" s="100"/>
      <c r="F8" s="100"/>
      <c r="G8" s="100"/>
      <c r="H8" s="100"/>
      <c r="I8" s="100"/>
      <c r="J8" s="100"/>
      <c r="K8" s="100"/>
      <c r="L8" s="100"/>
      <c r="M8" s="100"/>
      <c r="N8" s="100"/>
      <c r="O8" s="100"/>
    </row>
    <row r="9" spans="1:17" s="47" customFormat="1" ht="55.15" customHeight="1">
      <c r="A9" s="2"/>
      <c r="B9" s="4"/>
      <c r="C9" s="28" t="s">
        <v>12</v>
      </c>
      <c r="D9" s="13"/>
      <c r="E9" s="13"/>
      <c r="F9" s="13"/>
      <c r="G9" s="13"/>
      <c r="H9" s="13"/>
      <c r="I9" s="13"/>
      <c r="J9" s="13"/>
      <c r="K9" s="13"/>
      <c r="L9" s="13"/>
      <c r="M9" s="13"/>
      <c r="N9" s="13"/>
      <c r="O9" s="4"/>
    </row>
    <row r="10" spans="1:17" s="47" customFormat="1" ht="18.75">
      <c r="A10" s="2"/>
      <c r="B10" s="4"/>
      <c r="C10" s="25" t="s">
        <v>14</v>
      </c>
      <c r="D10" s="13"/>
      <c r="E10" s="13"/>
      <c r="F10" s="13"/>
      <c r="G10" s="13"/>
      <c r="H10" s="13"/>
      <c r="I10" s="13"/>
      <c r="J10" s="13"/>
      <c r="K10" s="13"/>
      <c r="L10" s="13"/>
      <c r="M10" s="13"/>
      <c r="N10" s="13"/>
      <c r="O10" s="4"/>
    </row>
    <row r="11" spans="1:17" s="47" customFormat="1" ht="17.25">
      <c r="A11" s="2"/>
      <c r="B11" s="4"/>
      <c r="C11" s="25" t="s">
        <v>15</v>
      </c>
      <c r="D11" s="13"/>
      <c r="E11" s="13"/>
      <c r="F11" s="13"/>
      <c r="G11" s="13"/>
      <c r="H11" s="13"/>
      <c r="I11" s="13"/>
      <c r="J11" s="13"/>
      <c r="K11" s="13"/>
      <c r="L11" s="13"/>
      <c r="M11" s="13"/>
      <c r="N11" s="13"/>
      <c r="O11" s="4"/>
    </row>
    <row r="12" spans="1:17" s="47" customFormat="1" ht="17.25">
      <c r="A12" s="2"/>
      <c r="B12" s="4"/>
      <c r="C12" s="25"/>
      <c r="D12" s="13"/>
      <c r="E12" s="13"/>
      <c r="F12" s="13"/>
      <c r="G12" s="13"/>
      <c r="H12" s="13"/>
      <c r="I12" s="13"/>
      <c r="J12" s="13"/>
      <c r="K12" s="13"/>
      <c r="L12" s="13"/>
      <c r="M12" s="13"/>
      <c r="N12" s="13"/>
      <c r="O12" s="4"/>
    </row>
    <row r="13" spans="1:17" s="47" customFormat="1">
      <c r="A13" s="2"/>
      <c r="B13" s="4"/>
      <c r="C13" s="8"/>
      <c r="D13" s="13"/>
      <c r="E13" s="13"/>
      <c r="F13" s="13"/>
      <c r="G13" s="13"/>
      <c r="H13" s="13"/>
      <c r="I13" s="13"/>
      <c r="J13" s="13"/>
      <c r="K13" s="13"/>
      <c r="L13" s="13"/>
      <c r="M13" s="13"/>
      <c r="N13" s="13"/>
      <c r="O13" s="4"/>
    </row>
    <row r="14" spans="1:17" s="47" customFormat="1" ht="46.15" customHeight="1">
      <c r="A14" s="2"/>
      <c r="B14" s="4"/>
      <c r="C14" s="8"/>
      <c r="D14" s="13"/>
      <c r="E14" s="13"/>
      <c r="F14" s="13"/>
      <c r="G14" s="13"/>
      <c r="H14" s="13"/>
      <c r="I14" s="13"/>
      <c r="J14" s="13"/>
      <c r="K14" s="13"/>
      <c r="L14" s="13"/>
      <c r="M14" s="13"/>
      <c r="N14" s="13"/>
      <c r="O14" s="4"/>
    </row>
    <row r="15" spans="1:17" s="47" customFormat="1">
      <c r="A15" s="2"/>
      <c r="B15" s="4"/>
      <c r="C15" s="8"/>
      <c r="D15" s="85" t="s">
        <v>10</v>
      </c>
      <c r="E15" s="101"/>
      <c r="F15" s="102"/>
      <c r="G15" s="103"/>
      <c r="H15" s="57"/>
      <c r="I15" s="58"/>
      <c r="J15" s="4"/>
      <c r="K15" s="4"/>
      <c r="L15" s="4"/>
      <c r="M15" s="4"/>
      <c r="N15" s="4"/>
      <c r="O15" s="42"/>
      <c r="P15" s="49"/>
      <c r="Q15" s="49"/>
    </row>
    <row r="16" spans="1:17" s="47" customFormat="1" ht="24.4" customHeight="1">
      <c r="A16" s="2"/>
      <c r="B16" s="4"/>
      <c r="C16" s="8"/>
      <c r="D16" s="4"/>
      <c r="E16" s="4"/>
      <c r="F16" s="4"/>
      <c r="G16" s="4"/>
      <c r="H16" s="6"/>
      <c r="I16" s="4"/>
      <c r="J16" s="4"/>
      <c r="K16" s="4"/>
      <c r="L16" s="4"/>
      <c r="M16" s="4"/>
      <c r="N16" s="4"/>
      <c r="O16" s="4"/>
    </row>
    <row r="17" spans="1:17" s="47" customFormat="1">
      <c r="A17" s="2"/>
      <c r="B17" s="4"/>
      <c r="C17" s="8"/>
      <c r="D17" s="6"/>
      <c r="E17" s="29" t="s">
        <v>25</v>
      </c>
      <c r="F17" s="3"/>
      <c r="G17" s="4"/>
      <c r="H17" s="6"/>
      <c r="I17" s="4"/>
      <c r="J17" s="4"/>
      <c r="K17" s="6"/>
      <c r="L17" s="6"/>
      <c r="M17" s="6"/>
      <c r="N17" s="6"/>
      <c r="O17" s="4"/>
    </row>
    <row r="18" spans="1:17" s="47" customFormat="1">
      <c r="A18" s="2"/>
      <c r="B18" s="4"/>
      <c r="C18" s="8"/>
      <c r="D18" s="6"/>
      <c r="E18" s="59" t="s">
        <v>16</v>
      </c>
      <c r="F18" s="59" t="s">
        <v>17</v>
      </c>
      <c r="G18" s="59" t="s">
        <v>18</v>
      </c>
      <c r="H18" s="59" t="s">
        <v>19</v>
      </c>
      <c r="I18" s="60" t="s">
        <v>22</v>
      </c>
      <c r="J18" s="4"/>
      <c r="K18" s="6"/>
      <c r="L18" s="6"/>
      <c r="M18" s="6"/>
      <c r="N18" s="6"/>
      <c r="O18" s="4"/>
    </row>
    <row r="19" spans="1:17" s="47" customFormat="1">
      <c r="A19" s="2"/>
      <c r="B19" s="4"/>
      <c r="C19" s="8"/>
      <c r="D19" s="6"/>
      <c r="E19" s="86"/>
      <c r="F19" s="86"/>
      <c r="G19" s="86"/>
      <c r="H19" s="87"/>
      <c r="I19" s="61"/>
      <c r="J19" s="4"/>
      <c r="K19" s="6"/>
      <c r="L19" s="6"/>
      <c r="M19" s="6"/>
      <c r="N19" s="6"/>
      <c r="O19" s="6"/>
      <c r="P19" s="48"/>
    </row>
    <row r="20" spans="1:17" s="47" customFormat="1" ht="4.9000000000000004" customHeight="1">
      <c r="A20" s="2"/>
      <c r="B20" s="4"/>
      <c r="C20" s="8"/>
      <c r="D20" s="6"/>
      <c r="E20" s="14"/>
      <c r="F20" s="14"/>
      <c r="G20" s="14"/>
      <c r="H20" s="6"/>
      <c r="I20" s="14"/>
      <c r="J20" s="14"/>
      <c r="K20" s="6"/>
      <c r="L20" s="6"/>
      <c r="M20" s="6"/>
      <c r="N20" s="6"/>
      <c r="O20" s="6"/>
      <c r="P20" s="48"/>
    </row>
    <row r="21" spans="1:17" s="47" customFormat="1">
      <c r="A21" s="2"/>
      <c r="B21" s="4"/>
      <c r="C21" s="8"/>
      <c r="D21" s="4"/>
      <c r="E21" s="62"/>
      <c r="F21" s="63" t="s">
        <v>29</v>
      </c>
      <c r="G21" s="4"/>
      <c r="H21" s="6"/>
      <c r="I21" s="4"/>
      <c r="J21" s="4"/>
      <c r="K21" s="4"/>
      <c r="L21" s="4"/>
      <c r="M21" s="4"/>
      <c r="N21" s="4"/>
      <c r="O21" s="4"/>
    </row>
    <row r="22" spans="1:17" s="47" customFormat="1">
      <c r="A22" s="2"/>
      <c r="B22" s="4"/>
      <c r="C22" s="8"/>
      <c r="D22" s="4"/>
      <c r="E22" s="64"/>
      <c r="F22" s="4" t="s">
        <v>30</v>
      </c>
      <c r="G22" s="4"/>
      <c r="H22" s="4"/>
      <c r="I22" s="4"/>
      <c r="J22" s="4"/>
      <c r="K22" s="4"/>
      <c r="L22" s="4"/>
      <c r="M22" s="4"/>
      <c r="N22" s="4"/>
      <c r="O22" s="4"/>
    </row>
    <row r="23" spans="1:17" s="47" customFormat="1" ht="24" customHeight="1">
      <c r="A23" s="2"/>
      <c r="B23" s="4"/>
      <c r="C23" s="8"/>
      <c r="D23" s="4"/>
      <c r="E23" s="4"/>
      <c r="F23" s="4"/>
      <c r="G23" s="4"/>
      <c r="H23" s="4"/>
      <c r="I23" s="4"/>
      <c r="J23" s="4"/>
      <c r="K23" s="4"/>
      <c r="L23" s="4"/>
      <c r="M23" s="4"/>
      <c r="N23" s="4"/>
      <c r="O23" s="83"/>
      <c r="P23" s="52"/>
      <c r="Q23" s="50"/>
    </row>
    <row r="24" spans="1:17" s="47" customFormat="1" ht="54.6" customHeight="1">
      <c r="A24" s="2"/>
      <c r="B24" s="4"/>
      <c r="C24" s="8"/>
      <c r="D24" s="67"/>
      <c r="E24" s="96" t="s">
        <v>0</v>
      </c>
      <c r="F24" s="104" t="s">
        <v>21</v>
      </c>
      <c r="G24" s="105"/>
      <c r="H24" s="105"/>
      <c r="I24" s="94" t="s">
        <v>33</v>
      </c>
      <c r="J24" s="96" t="s">
        <v>24</v>
      </c>
      <c r="K24" s="96" t="s">
        <v>34</v>
      </c>
      <c r="L24" s="107" t="s">
        <v>27</v>
      </c>
      <c r="M24" s="92" t="s">
        <v>35</v>
      </c>
      <c r="N24" s="92" t="s">
        <v>36</v>
      </c>
      <c r="O24" s="84"/>
    </row>
    <row r="25" spans="1:17" s="47" customFormat="1">
      <c r="A25" s="2"/>
      <c r="B25" s="4"/>
      <c r="C25" s="8"/>
      <c r="D25" s="67"/>
      <c r="E25" s="97"/>
      <c r="F25" s="82" t="s">
        <v>28</v>
      </c>
      <c r="G25" s="104" t="s">
        <v>20</v>
      </c>
      <c r="H25" s="106"/>
      <c r="I25" s="95"/>
      <c r="J25" s="97"/>
      <c r="K25" s="97"/>
      <c r="L25" s="108"/>
      <c r="M25" s="93"/>
      <c r="N25" s="93"/>
      <c r="O25" s="84"/>
    </row>
    <row r="26" spans="1:17" s="47" customFormat="1">
      <c r="A26" s="2"/>
      <c r="B26" s="4"/>
      <c r="C26" s="8"/>
      <c r="D26" s="69">
        <v>1</v>
      </c>
      <c r="E26" s="88"/>
      <c r="F26" s="88"/>
      <c r="G26" s="89"/>
      <c r="H26" s="89"/>
      <c r="I26" s="70" t="str">
        <f>IF(AND(ISNUMBER(Blank),OR(ISNUMBER(Sample_1),ISNUMBER(Sample_2))),Sample_ave-Blank,"")</f>
        <v/>
      </c>
      <c r="J26" s="88"/>
      <c r="K26" s="88">
        <v>1</v>
      </c>
      <c r="L26" s="70" t="str">
        <f>IF(ISERROR(Analyte_g_100g),"",Analyte_g_100g)</f>
        <v/>
      </c>
      <c r="M26" s="90"/>
      <c r="N26" s="45"/>
      <c r="O26" s="84"/>
    </row>
    <row r="27" spans="1:17" s="47" customFormat="1">
      <c r="A27" s="2"/>
      <c r="B27" s="4"/>
      <c r="C27" s="8"/>
      <c r="D27" s="69">
        <v>2</v>
      </c>
      <c r="E27" s="88"/>
      <c r="F27" s="88"/>
      <c r="G27" s="89"/>
      <c r="H27" s="89"/>
      <c r="I27" s="70" t="str">
        <f>IF(AND(ISNUMBER(Blank),OR(ISNUMBER(Sample_1),ISNUMBER(Sample_2))),Sample_ave-Blank,"")</f>
        <v/>
      </c>
      <c r="J27" s="88"/>
      <c r="K27" s="88">
        <v>1</v>
      </c>
      <c r="L27" s="70" t="str">
        <f t="shared" ref="L27:L28" si="0">IF(ISERROR(Analyte_g_100g),"",Analyte_g_100g)</f>
        <v/>
      </c>
      <c r="M27" s="90"/>
      <c r="N27" s="45"/>
      <c r="O27" s="84"/>
    </row>
    <row r="28" spans="1:17" s="47" customFormat="1">
      <c r="A28" s="2"/>
      <c r="B28" s="4"/>
      <c r="C28" s="8"/>
      <c r="D28" s="69">
        <v>3</v>
      </c>
      <c r="E28" s="88"/>
      <c r="F28" s="88"/>
      <c r="G28" s="89"/>
      <c r="H28" s="89"/>
      <c r="I28" s="70" t="str">
        <f t="shared" ref="I28" si="1">IF(AND(ISNUMBER(Blank),OR(ISNUMBER(Sample_1),ISNUMBER(Sample_2))),Sample_ave-Blank,"")</f>
        <v/>
      </c>
      <c r="J28" s="88"/>
      <c r="K28" s="88">
        <v>1</v>
      </c>
      <c r="L28" s="70" t="str">
        <f t="shared" si="0"/>
        <v/>
      </c>
      <c r="M28" s="90"/>
      <c r="N28" s="45"/>
      <c r="O28" s="84"/>
    </row>
    <row r="29" spans="1:17" s="47" customFormat="1">
      <c r="A29" s="2"/>
      <c r="B29" s="4"/>
      <c r="C29" s="8"/>
      <c r="D29" s="14"/>
      <c r="E29" s="14"/>
      <c r="F29" s="14"/>
      <c r="G29" s="14"/>
      <c r="H29" s="14"/>
      <c r="I29" s="14"/>
      <c r="J29" s="14"/>
      <c r="K29" s="14"/>
      <c r="L29" s="14"/>
      <c r="M29" s="14"/>
      <c r="N29" s="14"/>
      <c r="O29" s="84"/>
    </row>
    <row r="30" spans="1:17" s="47" customFormat="1">
      <c r="A30" s="2"/>
      <c r="B30" s="4"/>
      <c r="C30" s="8"/>
      <c r="D30" s="14"/>
      <c r="E30" s="14"/>
      <c r="F30" s="14"/>
      <c r="G30" s="14"/>
      <c r="H30" s="14"/>
      <c r="I30" s="14"/>
      <c r="J30" s="14"/>
      <c r="K30" s="14"/>
      <c r="L30" s="14"/>
      <c r="M30" s="14"/>
      <c r="N30" s="14"/>
      <c r="O30" s="84"/>
    </row>
    <row r="31" spans="1:17" s="47" customFormat="1">
      <c r="A31" s="2"/>
      <c r="B31" s="4"/>
      <c r="C31" s="8"/>
      <c r="D31" s="14"/>
      <c r="E31" s="14"/>
      <c r="F31" s="14"/>
      <c r="G31" s="14"/>
      <c r="H31" s="14"/>
      <c r="I31" s="14"/>
      <c r="J31" s="14"/>
      <c r="K31" s="14"/>
      <c r="L31" s="14"/>
      <c r="M31" s="14"/>
      <c r="N31" s="14"/>
      <c r="O31" s="84"/>
    </row>
    <row r="32" spans="1:17" s="47" customFormat="1">
      <c r="A32" s="2"/>
      <c r="B32" s="4"/>
      <c r="C32" s="8"/>
      <c r="D32" s="14"/>
      <c r="E32" s="14"/>
      <c r="F32" s="14"/>
      <c r="G32" s="14"/>
      <c r="H32" s="14"/>
      <c r="I32" s="14"/>
      <c r="J32" s="14"/>
      <c r="K32" s="14"/>
      <c r="L32" s="14"/>
      <c r="M32" s="14"/>
      <c r="N32" s="14"/>
      <c r="O32" s="84"/>
    </row>
    <row r="33" spans="1:17" s="47" customFormat="1">
      <c r="A33" s="2"/>
      <c r="B33" s="4"/>
      <c r="C33" s="8"/>
      <c r="D33" s="14"/>
      <c r="E33" s="14"/>
      <c r="F33" s="14"/>
      <c r="G33" s="14"/>
      <c r="H33" s="14"/>
      <c r="I33" s="14"/>
      <c r="J33" s="14"/>
      <c r="K33" s="14"/>
      <c r="L33" s="14"/>
      <c r="M33" s="14"/>
      <c r="N33" s="14"/>
      <c r="O33" s="84"/>
    </row>
    <row r="34" spans="1:17" s="47" customFormat="1">
      <c r="A34" s="2"/>
      <c r="B34" s="4"/>
      <c r="C34" s="8"/>
      <c r="D34" s="14"/>
      <c r="E34" s="14"/>
      <c r="F34" s="14"/>
      <c r="G34" s="14"/>
      <c r="H34" s="14"/>
      <c r="I34" s="14"/>
      <c r="J34" s="14"/>
      <c r="K34" s="14"/>
      <c r="L34" s="14"/>
      <c r="M34" s="14"/>
      <c r="N34" s="14"/>
      <c r="O34" s="4"/>
    </row>
    <row r="35" spans="1:17" s="47" customFormat="1">
      <c r="A35" s="2"/>
      <c r="B35" s="4"/>
      <c r="C35" s="8"/>
      <c r="D35" s="14"/>
      <c r="E35" s="14"/>
      <c r="F35" s="14"/>
      <c r="G35" s="14"/>
      <c r="H35" s="14"/>
      <c r="I35" s="14"/>
      <c r="J35" s="14"/>
      <c r="K35" s="14"/>
      <c r="L35" s="14"/>
      <c r="M35" s="14"/>
      <c r="N35" s="14"/>
      <c r="O35" s="4"/>
    </row>
    <row r="36" spans="1:17" s="47" customFormat="1">
      <c r="A36" s="2"/>
      <c r="B36" s="4"/>
      <c r="C36" s="8"/>
      <c r="D36" s="14"/>
      <c r="E36" s="14"/>
      <c r="F36" s="14"/>
      <c r="G36" s="14"/>
      <c r="H36" s="14"/>
      <c r="I36" s="14"/>
      <c r="J36" s="14"/>
      <c r="K36" s="14"/>
      <c r="L36" s="14"/>
      <c r="M36" s="14"/>
      <c r="N36" s="14"/>
      <c r="O36" s="4"/>
    </row>
    <row r="37" spans="1:17" s="47" customFormat="1">
      <c r="A37" s="2"/>
      <c r="B37" s="4"/>
      <c r="C37" s="8"/>
      <c r="D37" s="14"/>
      <c r="E37" s="14"/>
      <c r="F37" s="14"/>
      <c r="G37" s="14"/>
      <c r="H37" s="14"/>
      <c r="I37" s="14"/>
      <c r="J37" s="14"/>
      <c r="K37" s="14"/>
      <c r="L37" s="14"/>
      <c r="M37" s="14"/>
      <c r="N37" s="14"/>
      <c r="O37" s="4"/>
    </row>
    <row r="38" spans="1:17" s="47" customFormat="1">
      <c r="A38" s="2"/>
      <c r="B38" s="4"/>
      <c r="C38" s="8"/>
      <c r="D38" s="14"/>
      <c r="E38" s="14"/>
      <c r="F38" s="14"/>
      <c r="G38" s="14"/>
      <c r="H38" s="14"/>
      <c r="I38" s="14"/>
      <c r="J38" s="14" t="s">
        <v>13</v>
      </c>
      <c r="K38" s="14"/>
      <c r="L38" s="14"/>
      <c r="M38" s="14"/>
      <c r="N38" s="14"/>
      <c r="O38" s="4"/>
    </row>
    <row r="39" spans="1:17" s="47" customFormat="1">
      <c r="A39" s="2"/>
      <c r="B39" s="4"/>
      <c r="C39" s="8"/>
      <c r="D39" s="14"/>
      <c r="E39" s="14"/>
      <c r="F39" s="14"/>
      <c r="G39" s="14"/>
      <c r="H39" s="14"/>
      <c r="I39" s="14"/>
      <c r="J39" s="14"/>
      <c r="K39" s="14"/>
      <c r="L39" s="14"/>
      <c r="M39" s="14"/>
      <c r="N39" s="14"/>
      <c r="O39" s="4"/>
    </row>
    <row r="40" spans="1:17" s="47" customFormat="1">
      <c r="A40" s="2"/>
      <c r="B40" s="4"/>
      <c r="C40" s="8"/>
      <c r="D40" s="14"/>
      <c r="E40" s="14"/>
      <c r="F40" s="14"/>
      <c r="G40" s="14"/>
      <c r="H40" s="14"/>
      <c r="I40" s="14"/>
      <c r="J40" s="14"/>
      <c r="K40" s="14"/>
      <c r="L40" s="14"/>
      <c r="M40" s="14"/>
      <c r="N40" s="14"/>
      <c r="O40" s="4"/>
    </row>
    <row r="41" spans="1:17" s="47" customFormat="1" ht="30.6" customHeight="1">
      <c r="A41" s="2"/>
      <c r="B41" s="4"/>
      <c r="C41" s="30" t="s">
        <v>4</v>
      </c>
      <c r="D41" s="19"/>
      <c r="E41" s="19"/>
      <c r="F41" s="19"/>
      <c r="G41" s="19"/>
      <c r="H41" s="19"/>
      <c r="I41" s="19"/>
      <c r="J41" s="19"/>
      <c r="K41" s="19"/>
      <c r="L41" s="19"/>
      <c r="M41" s="19"/>
      <c r="N41" s="19"/>
      <c r="O41" s="20"/>
    </row>
    <row r="42" spans="1:17" s="46" customFormat="1" ht="25.15" customHeight="1">
      <c r="A42" s="15"/>
      <c r="B42" s="17"/>
      <c r="C42" s="31" t="s">
        <v>5</v>
      </c>
      <c r="D42" s="22"/>
      <c r="E42" s="22"/>
      <c r="F42" s="22"/>
      <c r="G42" s="22"/>
      <c r="H42" s="22"/>
      <c r="I42" s="22"/>
      <c r="J42" s="16"/>
      <c r="K42" s="22"/>
      <c r="L42" s="22"/>
      <c r="M42" s="22"/>
      <c r="N42" s="22"/>
      <c r="O42" s="21"/>
      <c r="P42" s="53"/>
    </row>
    <row r="43" spans="1:17" s="51" customFormat="1" ht="63" customHeight="1">
      <c r="A43" s="15"/>
      <c r="B43" s="17"/>
      <c r="C43" s="98" t="s">
        <v>6</v>
      </c>
      <c r="D43" s="99"/>
      <c r="E43" s="99"/>
      <c r="F43" s="99"/>
      <c r="G43" s="38"/>
      <c r="H43" s="38"/>
      <c r="I43" s="33"/>
      <c r="J43" s="34" t="s">
        <v>7</v>
      </c>
      <c r="K43" s="33"/>
      <c r="L43" s="33"/>
      <c r="M43" s="33"/>
      <c r="N43" s="33"/>
      <c r="O43" s="34"/>
      <c r="P43" s="54"/>
      <c r="Q43" s="46"/>
    </row>
    <row r="44" spans="1:17" s="51" customFormat="1" ht="31.15" customHeight="1">
      <c r="A44" s="15"/>
      <c r="B44" s="17"/>
      <c r="C44" s="23" t="s">
        <v>1</v>
      </c>
      <c r="D44" s="23"/>
      <c r="E44" s="23"/>
      <c r="F44" s="23"/>
      <c r="G44" s="23"/>
      <c r="H44" s="23"/>
      <c r="I44" s="23"/>
      <c r="J44" s="35"/>
      <c r="K44" s="23"/>
      <c r="L44" s="23"/>
      <c r="M44" s="23"/>
      <c r="N44" s="23"/>
      <c r="O44" s="35"/>
      <c r="P44" s="54"/>
      <c r="Q44" s="46"/>
    </row>
    <row r="45" spans="1:17" s="51" customFormat="1" ht="16.899999999999999" customHeight="1">
      <c r="A45" s="15"/>
      <c r="B45" s="17"/>
      <c r="C45" s="24" t="s">
        <v>8</v>
      </c>
      <c r="D45" s="23"/>
      <c r="E45" s="23"/>
      <c r="F45" s="23"/>
      <c r="G45" s="23"/>
      <c r="H45" s="23"/>
      <c r="I45" s="23"/>
      <c r="J45" s="34" t="s">
        <v>31</v>
      </c>
      <c r="K45" s="23"/>
      <c r="L45" s="23"/>
      <c r="M45" s="23"/>
      <c r="N45" s="23"/>
      <c r="O45" s="34"/>
      <c r="P45" s="54"/>
      <c r="Q45" s="46"/>
    </row>
    <row r="46" spans="1:17" s="51" customFormat="1" ht="16.899999999999999" customHeight="1">
      <c r="A46" s="15"/>
      <c r="B46" s="17"/>
      <c r="C46" s="36" t="s">
        <v>9</v>
      </c>
      <c r="D46" s="23"/>
      <c r="E46" s="23"/>
      <c r="F46" s="23"/>
      <c r="G46" s="23"/>
      <c r="H46" s="23"/>
      <c r="I46" s="23"/>
      <c r="J46" s="34" t="s">
        <v>32</v>
      </c>
      <c r="K46" s="23"/>
      <c r="L46" s="23"/>
      <c r="M46" s="23"/>
      <c r="N46" s="23"/>
      <c r="O46" s="34"/>
      <c r="P46" s="54"/>
      <c r="Q46" s="46"/>
    </row>
    <row r="47" spans="1:17" ht="16.899999999999999" customHeight="1">
      <c r="A47" s="15"/>
      <c r="B47" s="17"/>
      <c r="C47" s="36" t="s">
        <v>2</v>
      </c>
      <c r="D47" s="25"/>
      <c r="E47" s="25"/>
      <c r="F47" s="25"/>
      <c r="G47" s="25"/>
      <c r="H47" s="25"/>
      <c r="I47" s="25"/>
      <c r="J47" s="34" t="s">
        <v>3</v>
      </c>
      <c r="K47" s="25"/>
      <c r="L47" s="25"/>
      <c r="M47" s="91"/>
      <c r="N47" s="25"/>
      <c r="O47" s="34"/>
      <c r="P47" s="54"/>
      <c r="Q47" s="46"/>
    </row>
    <row r="48" spans="1:17" ht="16.899999999999999" customHeight="1">
      <c r="A48" s="15"/>
      <c r="B48" s="17"/>
      <c r="C48" s="36"/>
      <c r="D48" s="25"/>
      <c r="E48" s="25"/>
      <c r="F48" s="25"/>
      <c r="G48" s="25"/>
      <c r="H48" s="25"/>
      <c r="I48" s="25"/>
      <c r="K48" s="25"/>
      <c r="L48" s="25"/>
      <c r="M48" s="31" t="s">
        <v>39</v>
      </c>
      <c r="O48" s="22"/>
      <c r="P48" s="54"/>
      <c r="Q48" s="46"/>
    </row>
    <row r="49" spans="1:17" ht="16.899999999999999" customHeight="1">
      <c r="A49" s="15"/>
      <c r="B49" s="17"/>
      <c r="C49" s="36"/>
      <c r="D49" s="25"/>
      <c r="E49" s="25"/>
      <c r="F49" s="25"/>
      <c r="G49" s="25"/>
      <c r="H49" s="25"/>
      <c r="I49" s="25"/>
      <c r="J49" s="25"/>
      <c r="K49" s="25"/>
      <c r="L49" s="25"/>
      <c r="M49" s="25"/>
      <c r="N49" s="25"/>
      <c r="O49" s="37"/>
      <c r="P49" s="54"/>
      <c r="Q49" s="46"/>
    </row>
    <row r="50" spans="1:17" s="46" customFormat="1" ht="9.4" customHeight="1">
      <c r="A50" s="15"/>
      <c r="B50" s="17"/>
      <c r="C50" s="26"/>
      <c r="D50" s="26"/>
      <c r="E50" s="26"/>
      <c r="F50" s="26"/>
      <c r="G50" s="26"/>
      <c r="H50" s="26"/>
      <c r="I50" s="26"/>
      <c r="J50" s="26"/>
      <c r="K50" s="26"/>
      <c r="L50" s="26"/>
      <c r="M50" s="26"/>
      <c r="N50" s="26"/>
      <c r="O50" s="32"/>
      <c r="P50" s="53"/>
    </row>
    <row r="51" spans="1:17" s="46" customFormat="1" ht="400.15" customHeight="1">
      <c r="A51" s="15"/>
      <c r="B51" s="15"/>
      <c r="C51" s="15"/>
      <c r="D51" s="15"/>
      <c r="E51" s="15"/>
      <c r="F51" s="15"/>
      <c r="G51" s="15"/>
      <c r="H51" s="15"/>
      <c r="I51" s="15"/>
      <c r="J51" s="15"/>
      <c r="K51" s="15"/>
      <c r="L51" s="15"/>
      <c r="M51" s="15"/>
      <c r="O51" s="15"/>
    </row>
  </sheetData>
  <sheetProtection password="8E71" sheet="1" objects="1" scenarios="1"/>
  <mergeCells count="12">
    <mergeCell ref="M24:M25"/>
    <mergeCell ref="I24:I25"/>
    <mergeCell ref="E24:E25"/>
    <mergeCell ref="C43:F43"/>
    <mergeCell ref="C8:O8"/>
    <mergeCell ref="E15:G15"/>
    <mergeCell ref="F24:H24"/>
    <mergeCell ref="G25:H25"/>
    <mergeCell ref="N24:N25"/>
    <mergeCell ref="J24:J25"/>
    <mergeCell ref="K24:K25"/>
    <mergeCell ref="L24:L25"/>
  </mergeCells>
  <phoneticPr fontId="0" type="noConversion"/>
  <dataValidations count="2">
    <dataValidation allowBlank="1" sqref="O5:O7 O1:O2 A1:B1048576 D1:N7 D9:O14 C51:N65536 C44 O44 O50:O65536 C46:C49 J44 D29:I42 D44:I49 C1:C41 J49 K29:O42 M48:M49 P1:Q14 K44:L49 N44:N49 M44:M46 J29:J41 P29:IV65536 O24:IV28 R1:IV23" xr:uid="{00000000-0002-0000-0000-000000000000}"/>
    <dataValidation allowBlank="1" showInputMessage="1" sqref="N15:Q23 D15:M22 G26:L28 I24:L24 D24:D28 F24:F28 E24 E26:E28" xr:uid="{00000000-0002-0000-0000-000001000000}"/>
  </dataValidations>
  <hyperlinks>
    <hyperlink ref="J47" r:id="rId1" display="mailto:info@megazyme.com" xr:uid="{00000000-0004-0000-0000-000000000000}"/>
    <hyperlink ref="J43" r:id="rId2" display="http://www.megazyme.com/" xr:uid="{00000000-0004-0000-0000-000001000000}"/>
    <hyperlink ref="J46" r:id="rId3" xr:uid="{00000000-0004-0000-0000-000002000000}"/>
    <hyperlink ref="J45" r:id="rId4" xr:uid="{00000000-0004-0000-0000-000003000000}"/>
  </hyperlinks>
  <pageMargins left="0.59055118110236227" right="0.59055118110236227" top="0.59055118110236227" bottom="0.98425196850393704" header="0.51181102362204722" footer="0.51181102362204722"/>
  <pageSetup paperSize="9" scale="69" fitToHeight="2" orientation="portrait" horizontalDpi="360" verticalDpi="360" r:id="rId5"/>
  <headerFooter alignWithMargins="0">
    <oddFooter>&amp;LPrinted on &amp;D, Page &amp;P of &amp;N</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S57"/>
  <sheetViews>
    <sheetView zoomScale="85" zoomScaleNormal="85" workbookViewId="0">
      <selection activeCell="J12" sqref="J12:J13"/>
    </sheetView>
  </sheetViews>
  <sheetFormatPr defaultColWidth="12.28515625" defaultRowHeight="15"/>
  <cols>
    <col min="1" max="1" width="1.7109375" style="3" customWidth="1"/>
    <col min="2" max="2" width="1.140625" style="3" customWidth="1"/>
    <col min="3" max="3" width="3.7109375" style="3" customWidth="1"/>
    <col min="4" max="4" width="19.5703125" style="3" customWidth="1"/>
    <col min="5" max="7" width="11.7109375" style="3" customWidth="1"/>
    <col min="8" max="8" width="12.42578125" style="3" hidden="1" customWidth="1"/>
    <col min="9" max="11" width="11.7109375" style="3" customWidth="1"/>
    <col min="12" max="12" width="12.42578125" style="3" hidden="1" customWidth="1"/>
    <col min="13" max="13" width="11.7109375" style="3" customWidth="1"/>
    <col min="14" max="14" width="12.42578125" style="12" customWidth="1"/>
    <col min="15" max="16" width="10.7109375" style="3" hidden="1" customWidth="1"/>
    <col min="17" max="17" width="10.7109375" style="3" customWidth="1"/>
    <col min="18" max="18" width="1.7109375" style="3" customWidth="1"/>
    <col min="19" max="97" width="79.42578125" style="3" customWidth="1"/>
    <col min="98" max="16384" width="12.28515625" style="3"/>
  </cols>
  <sheetData>
    <row r="1" spans="1:97" ht="7.9"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row>
    <row r="2" spans="1:97" ht="100.15" customHeight="1">
      <c r="A2" s="2"/>
      <c r="B2" s="4"/>
      <c r="C2" s="4"/>
      <c r="D2" s="4"/>
      <c r="E2" s="4"/>
      <c r="F2" s="4"/>
      <c r="G2" s="4"/>
      <c r="H2" s="4"/>
      <c r="I2" s="4"/>
      <c r="J2" s="4"/>
      <c r="K2" s="4"/>
      <c r="L2" s="4"/>
      <c r="M2" s="4"/>
      <c r="N2" s="4"/>
      <c r="O2" s="55"/>
      <c r="P2" s="55"/>
      <c r="Q2" s="56"/>
      <c r="R2" s="56"/>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row>
    <row r="3" spans="1:97" ht="15" customHeight="1">
      <c r="A3" s="2"/>
      <c r="B3" s="4"/>
      <c r="C3" s="4"/>
      <c r="D3" s="4"/>
      <c r="E3" s="4"/>
      <c r="F3" s="4"/>
      <c r="G3" s="4"/>
      <c r="H3" s="4"/>
      <c r="I3" s="4"/>
      <c r="J3" s="4"/>
      <c r="K3" s="4"/>
      <c r="L3" s="4"/>
      <c r="M3" s="4"/>
      <c r="N3" s="4"/>
      <c r="O3" s="55"/>
      <c r="P3" s="55"/>
      <c r="Q3" s="56"/>
      <c r="R3" s="56"/>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row>
    <row r="4" spans="1:97">
      <c r="A4" s="2"/>
      <c r="B4" s="4"/>
      <c r="C4" s="4"/>
      <c r="D4" s="29" t="s">
        <v>10</v>
      </c>
      <c r="E4" s="109"/>
      <c r="F4" s="110"/>
      <c r="G4" s="111"/>
      <c r="H4" s="57"/>
      <c r="I4" s="58"/>
      <c r="J4" s="4"/>
      <c r="K4" s="4"/>
      <c r="L4" s="4"/>
      <c r="M4" s="4"/>
      <c r="N4" s="4"/>
      <c r="O4" s="55"/>
      <c r="P4" s="55"/>
      <c r="Q4" s="56"/>
      <c r="R4" s="56"/>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row>
    <row r="5" spans="1:97" ht="15.4" customHeight="1">
      <c r="A5" s="2"/>
      <c r="B5" s="4"/>
      <c r="C5" s="4"/>
      <c r="D5" s="4"/>
      <c r="E5" s="4"/>
      <c r="F5" s="4"/>
      <c r="G5" s="4"/>
      <c r="H5" s="6"/>
      <c r="I5" s="4"/>
      <c r="J5" s="4"/>
      <c r="K5" s="4"/>
      <c r="L5" s="4"/>
      <c r="M5" s="4"/>
      <c r="N5" s="4"/>
      <c r="O5" s="55"/>
      <c r="P5" s="55"/>
      <c r="Q5" s="56"/>
      <c r="R5" s="56"/>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row>
    <row r="6" spans="1:97">
      <c r="A6" s="2"/>
      <c r="B6" s="4"/>
      <c r="C6" s="6"/>
      <c r="D6" s="6"/>
      <c r="E6" s="29" t="s">
        <v>25</v>
      </c>
      <c r="G6" s="4"/>
      <c r="H6" s="6"/>
      <c r="I6" s="4"/>
      <c r="J6" s="4"/>
      <c r="K6" s="6"/>
      <c r="L6" s="6"/>
      <c r="M6" s="6"/>
      <c r="N6" s="4"/>
      <c r="O6" s="55"/>
      <c r="P6" s="55"/>
      <c r="Q6" s="56"/>
      <c r="R6" s="56"/>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row>
    <row r="7" spans="1:97">
      <c r="A7" s="2"/>
      <c r="B7" s="4"/>
      <c r="C7" s="6"/>
      <c r="D7" s="6"/>
      <c r="E7" s="59" t="s">
        <v>16</v>
      </c>
      <c r="F7" s="59" t="s">
        <v>17</v>
      </c>
      <c r="G7" s="59" t="s">
        <v>18</v>
      </c>
      <c r="I7" s="59" t="s">
        <v>19</v>
      </c>
      <c r="J7" s="60" t="s">
        <v>22</v>
      </c>
      <c r="K7" s="6"/>
      <c r="L7" s="6"/>
      <c r="M7" s="6"/>
      <c r="N7" s="4"/>
      <c r="O7" s="55"/>
      <c r="P7" s="55"/>
      <c r="Q7" s="56"/>
      <c r="R7" s="56"/>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row>
    <row r="8" spans="1:97">
      <c r="A8" s="2"/>
      <c r="B8" s="4"/>
      <c r="C8" s="6"/>
      <c r="D8" s="6"/>
      <c r="E8" s="39"/>
      <c r="F8" s="39"/>
      <c r="G8" s="39"/>
      <c r="I8" s="40"/>
      <c r="J8" s="61">
        <f>IF(COUNT(E8,F8,G8,I8)=0,0,AVERAGE(E8,F8,G8,I8))</f>
        <v>0</v>
      </c>
      <c r="K8" s="6"/>
      <c r="L8" s="6"/>
      <c r="M8" s="6"/>
      <c r="N8" s="4"/>
      <c r="O8" s="55"/>
      <c r="P8" s="55"/>
      <c r="Q8" s="56"/>
      <c r="R8" s="56"/>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row>
    <row r="9" spans="1:97" ht="6.6" customHeight="1">
      <c r="A9" s="2"/>
      <c r="B9" s="4"/>
      <c r="C9" s="6"/>
      <c r="D9" s="6"/>
      <c r="E9" s="14"/>
      <c r="F9" s="14"/>
      <c r="G9" s="14"/>
      <c r="H9" s="6"/>
      <c r="I9" s="14"/>
      <c r="J9" s="14"/>
      <c r="K9" s="6"/>
      <c r="L9" s="6"/>
      <c r="M9" s="6"/>
      <c r="N9" s="4"/>
      <c r="O9" s="55"/>
      <c r="P9" s="55"/>
      <c r="Q9" s="56"/>
      <c r="R9" s="56"/>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row>
    <row r="10" spans="1:97" s="64" customFormat="1">
      <c r="A10" s="2"/>
      <c r="B10" s="4"/>
      <c r="C10" s="4"/>
      <c r="D10" s="4"/>
      <c r="E10" s="62" t="str">
        <f>IF(AND(ISNUMBER(Replicate_ave),Replicate_ave&gt;0),54.5/Replicate_ave,"--")</f>
        <v>--</v>
      </c>
      <c r="F10" s="63" t="s">
        <v>26</v>
      </c>
      <c r="G10" s="4"/>
      <c r="H10" s="6"/>
      <c r="I10" s="4"/>
      <c r="J10" s="4"/>
      <c r="K10" s="4"/>
      <c r="L10" s="4"/>
      <c r="M10" s="4"/>
      <c r="N10" s="4"/>
      <c r="O10" s="55"/>
      <c r="P10" s="55"/>
      <c r="Q10" s="56"/>
      <c r="R10" s="56"/>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row>
    <row r="11" spans="1:97" s="64" customFormat="1">
      <c r="A11" s="2"/>
      <c r="B11" s="4"/>
      <c r="C11" s="4"/>
      <c r="D11" s="4"/>
      <c r="F11" s="4"/>
      <c r="G11" s="4"/>
      <c r="H11" s="4"/>
      <c r="I11" s="4"/>
      <c r="J11" s="4"/>
      <c r="K11" s="4"/>
      <c r="L11" s="4"/>
      <c r="M11" s="4"/>
      <c r="N11" s="4"/>
      <c r="O11" s="55"/>
      <c r="P11" s="55"/>
      <c r="Q11" s="56"/>
      <c r="R11" s="56"/>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row>
    <row r="12" spans="1:97" s="68" customFormat="1" ht="57" customHeight="1">
      <c r="A12" s="65"/>
      <c r="B12" s="66"/>
      <c r="C12" s="67"/>
      <c r="D12" s="96" t="s">
        <v>0</v>
      </c>
      <c r="E12" s="104" t="s">
        <v>21</v>
      </c>
      <c r="F12" s="105"/>
      <c r="G12" s="105"/>
      <c r="H12" s="75"/>
      <c r="I12" s="94" t="s">
        <v>33</v>
      </c>
      <c r="J12" s="96" t="s">
        <v>24</v>
      </c>
      <c r="K12" s="96" t="s">
        <v>34</v>
      </c>
      <c r="L12" s="76" t="s">
        <v>27</v>
      </c>
      <c r="M12" s="107" t="s">
        <v>27</v>
      </c>
      <c r="N12" s="92" t="s">
        <v>37</v>
      </c>
      <c r="O12" s="77" t="s">
        <v>36</v>
      </c>
      <c r="P12" s="78" t="s">
        <v>36</v>
      </c>
      <c r="Q12" s="92" t="s">
        <v>36</v>
      </c>
      <c r="R12" s="56"/>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row>
    <row r="13" spans="1:97" s="68" customFormat="1" ht="21.6" customHeight="1">
      <c r="A13" s="65"/>
      <c r="B13" s="66"/>
      <c r="C13" s="67"/>
      <c r="D13" s="97"/>
      <c r="E13" s="82" t="s">
        <v>28</v>
      </c>
      <c r="F13" s="104" t="s">
        <v>20</v>
      </c>
      <c r="G13" s="106"/>
      <c r="H13" s="79" t="s">
        <v>23</v>
      </c>
      <c r="I13" s="95"/>
      <c r="J13" s="97"/>
      <c r="K13" s="97"/>
      <c r="L13" s="80"/>
      <c r="M13" s="108"/>
      <c r="N13" s="93"/>
      <c r="O13" s="81"/>
      <c r="P13" s="81"/>
      <c r="Q13" s="93"/>
      <c r="R13" s="56"/>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row>
    <row r="14" spans="1:97">
      <c r="A14" s="2"/>
      <c r="B14" s="4"/>
      <c r="C14" s="69">
        <v>1</v>
      </c>
      <c r="D14" s="41"/>
      <c r="E14" s="41"/>
      <c r="F14" s="1"/>
      <c r="G14" s="1"/>
      <c r="H14" s="62">
        <f>IF(COUNT(F14:G14)=0,0,AVERAGE(F14:G14))</f>
        <v>0</v>
      </c>
      <c r="I14" s="70" t="str">
        <f>IF(AND(ISNUMBER(Blank),OR(ISNUMBER(Sample_1),ISNUMBER(Sample_2))),Sample_ave-Blank,"")</f>
        <v/>
      </c>
      <c r="J14" s="41"/>
      <c r="K14" s="41">
        <v>1</v>
      </c>
      <c r="L14" s="71" t="e">
        <f t="shared" ref="L14:L53" si="0">Absorbance*Factor*Dilution*1/Sample_weight*61.875</f>
        <v>#VALUE!</v>
      </c>
      <c r="M14" s="70" t="str">
        <f>IF(ISERROR(Analyte_g_100g),"",Analyte_g_100g)</f>
        <v/>
      </c>
      <c r="N14" s="43"/>
      <c r="O14" s="72" t="e">
        <f t="shared" ref="O14:O53" si="1">Analyte_g_100g*100/(100-Moisture)</f>
        <v>#VALUE!</v>
      </c>
      <c r="P14" s="44" t="str">
        <f t="shared" ref="P14:P53" si="2">IF(OR(ISBLANK(Dilution),ISBLANK(Moisture),ISERROR(Analyte_g_100g)),"",fructan_dwb)</f>
        <v/>
      </c>
      <c r="Q14" s="45" t="str">
        <f>P14</f>
        <v/>
      </c>
      <c r="R14" s="56"/>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row>
    <row r="15" spans="1:97">
      <c r="A15" s="2"/>
      <c r="B15" s="4"/>
      <c r="C15" s="69">
        <v>2</v>
      </c>
      <c r="D15" s="41"/>
      <c r="E15" s="41"/>
      <c r="F15" s="1"/>
      <c r="G15" s="1"/>
      <c r="H15" s="62">
        <f t="shared" ref="H15:H34" si="3">IF(COUNT(F15:G15)=0,0,AVERAGE(F15:G15))</f>
        <v>0</v>
      </c>
      <c r="I15" s="70" t="str">
        <f t="shared" ref="I15:I34" si="4">IF(AND(ISNUMBER(Blank),OR(ISNUMBER(Sample_1),ISNUMBER(Sample_2))),Sample_ave-Blank,"")</f>
        <v/>
      </c>
      <c r="J15" s="41"/>
      <c r="K15" s="41">
        <v>1</v>
      </c>
      <c r="L15" s="71" t="e">
        <f t="shared" si="0"/>
        <v>#VALUE!</v>
      </c>
      <c r="M15" s="70" t="str">
        <f t="shared" ref="M15:M34" si="5">IF(ISERROR(Analyte_g_100g),"",Analyte_g_100g)</f>
        <v/>
      </c>
      <c r="N15" s="43"/>
      <c r="O15" s="72" t="e">
        <f t="shared" si="1"/>
        <v>#VALUE!</v>
      </c>
      <c r="P15" s="44" t="str">
        <f t="shared" si="2"/>
        <v/>
      </c>
      <c r="Q15" s="45" t="str">
        <f t="shared" ref="Q15:Q52" si="6">P15</f>
        <v/>
      </c>
      <c r="R15" s="56"/>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row>
    <row r="16" spans="1:97">
      <c r="A16" s="2"/>
      <c r="B16" s="4"/>
      <c r="C16" s="69">
        <v>3</v>
      </c>
      <c r="D16" s="41"/>
      <c r="E16" s="41"/>
      <c r="F16" s="1"/>
      <c r="G16" s="1"/>
      <c r="H16" s="62">
        <f t="shared" si="3"/>
        <v>0</v>
      </c>
      <c r="I16" s="70" t="str">
        <f t="shared" si="4"/>
        <v/>
      </c>
      <c r="J16" s="41"/>
      <c r="K16" s="41">
        <v>1</v>
      </c>
      <c r="L16" s="71" t="e">
        <f t="shared" si="0"/>
        <v>#VALUE!</v>
      </c>
      <c r="M16" s="70" t="str">
        <f t="shared" si="5"/>
        <v/>
      </c>
      <c r="N16" s="43"/>
      <c r="O16" s="72" t="e">
        <f t="shared" si="1"/>
        <v>#VALUE!</v>
      </c>
      <c r="P16" s="44" t="str">
        <f t="shared" si="2"/>
        <v/>
      </c>
      <c r="Q16" s="45" t="str">
        <f t="shared" si="6"/>
        <v/>
      </c>
      <c r="R16" s="56"/>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row>
    <row r="17" spans="1:97">
      <c r="A17" s="2"/>
      <c r="B17" s="4"/>
      <c r="C17" s="69">
        <v>4</v>
      </c>
      <c r="D17" s="41"/>
      <c r="E17" s="41"/>
      <c r="F17" s="1"/>
      <c r="G17" s="1"/>
      <c r="H17" s="62">
        <f t="shared" si="3"/>
        <v>0</v>
      </c>
      <c r="I17" s="70" t="str">
        <f t="shared" si="4"/>
        <v/>
      </c>
      <c r="J17" s="41"/>
      <c r="K17" s="41">
        <v>1</v>
      </c>
      <c r="L17" s="71" t="e">
        <f t="shared" si="0"/>
        <v>#VALUE!</v>
      </c>
      <c r="M17" s="70" t="str">
        <f t="shared" si="5"/>
        <v/>
      </c>
      <c r="N17" s="43"/>
      <c r="O17" s="72" t="e">
        <f t="shared" si="1"/>
        <v>#VALUE!</v>
      </c>
      <c r="P17" s="44" t="str">
        <f t="shared" si="2"/>
        <v/>
      </c>
      <c r="Q17" s="45" t="str">
        <f t="shared" si="6"/>
        <v/>
      </c>
      <c r="R17" s="56"/>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row>
    <row r="18" spans="1:97">
      <c r="A18" s="2"/>
      <c r="B18" s="4"/>
      <c r="C18" s="69">
        <v>5</v>
      </c>
      <c r="D18" s="41"/>
      <c r="E18" s="41"/>
      <c r="F18" s="1"/>
      <c r="G18" s="1"/>
      <c r="H18" s="62">
        <f t="shared" si="3"/>
        <v>0</v>
      </c>
      <c r="I18" s="70" t="str">
        <f t="shared" si="4"/>
        <v/>
      </c>
      <c r="J18" s="41"/>
      <c r="K18" s="41">
        <v>1</v>
      </c>
      <c r="L18" s="71" t="e">
        <f t="shared" si="0"/>
        <v>#VALUE!</v>
      </c>
      <c r="M18" s="70" t="str">
        <f t="shared" si="5"/>
        <v/>
      </c>
      <c r="N18" s="43"/>
      <c r="O18" s="72" t="e">
        <f t="shared" si="1"/>
        <v>#VALUE!</v>
      </c>
      <c r="P18" s="44" t="str">
        <f t="shared" si="2"/>
        <v/>
      </c>
      <c r="Q18" s="45" t="str">
        <f t="shared" si="6"/>
        <v/>
      </c>
      <c r="R18" s="56"/>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row>
    <row r="19" spans="1:97">
      <c r="A19" s="2"/>
      <c r="B19" s="4"/>
      <c r="C19" s="69">
        <v>6</v>
      </c>
      <c r="D19" s="41"/>
      <c r="E19" s="41"/>
      <c r="F19" s="1"/>
      <c r="G19" s="1"/>
      <c r="H19" s="62">
        <f t="shared" si="3"/>
        <v>0</v>
      </c>
      <c r="I19" s="70" t="str">
        <f t="shared" si="4"/>
        <v/>
      </c>
      <c r="J19" s="41"/>
      <c r="K19" s="41">
        <v>1</v>
      </c>
      <c r="L19" s="71" t="e">
        <f t="shared" si="0"/>
        <v>#VALUE!</v>
      </c>
      <c r="M19" s="70" t="str">
        <f t="shared" si="5"/>
        <v/>
      </c>
      <c r="N19" s="43"/>
      <c r="O19" s="72" t="e">
        <f t="shared" si="1"/>
        <v>#VALUE!</v>
      </c>
      <c r="P19" s="44" t="str">
        <f t="shared" si="2"/>
        <v/>
      </c>
      <c r="Q19" s="45" t="str">
        <f t="shared" si="6"/>
        <v/>
      </c>
      <c r="R19" s="56"/>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row>
    <row r="20" spans="1:97">
      <c r="A20" s="2"/>
      <c r="B20" s="4"/>
      <c r="C20" s="69">
        <v>7</v>
      </c>
      <c r="D20" s="41"/>
      <c r="E20" s="41"/>
      <c r="F20" s="1"/>
      <c r="G20" s="1"/>
      <c r="H20" s="62">
        <f t="shared" si="3"/>
        <v>0</v>
      </c>
      <c r="I20" s="70" t="str">
        <f t="shared" si="4"/>
        <v/>
      </c>
      <c r="J20" s="41"/>
      <c r="K20" s="41">
        <v>1</v>
      </c>
      <c r="L20" s="71" t="e">
        <f t="shared" si="0"/>
        <v>#VALUE!</v>
      </c>
      <c r="M20" s="70" t="str">
        <f t="shared" si="5"/>
        <v/>
      </c>
      <c r="N20" s="43"/>
      <c r="O20" s="72" t="e">
        <f t="shared" si="1"/>
        <v>#VALUE!</v>
      </c>
      <c r="P20" s="44" t="str">
        <f t="shared" si="2"/>
        <v/>
      </c>
      <c r="Q20" s="45" t="str">
        <f t="shared" si="6"/>
        <v/>
      </c>
      <c r="R20" s="56"/>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row>
    <row r="21" spans="1:97">
      <c r="A21" s="2"/>
      <c r="B21" s="4"/>
      <c r="C21" s="69">
        <v>8</v>
      </c>
      <c r="D21" s="41"/>
      <c r="E21" s="41"/>
      <c r="F21" s="1"/>
      <c r="G21" s="1"/>
      <c r="H21" s="62">
        <f t="shared" si="3"/>
        <v>0</v>
      </c>
      <c r="I21" s="70" t="str">
        <f t="shared" si="4"/>
        <v/>
      </c>
      <c r="J21" s="41"/>
      <c r="K21" s="41">
        <v>1</v>
      </c>
      <c r="L21" s="71" t="e">
        <f t="shared" si="0"/>
        <v>#VALUE!</v>
      </c>
      <c r="M21" s="70" t="str">
        <f t="shared" si="5"/>
        <v/>
      </c>
      <c r="N21" s="43"/>
      <c r="O21" s="72" t="e">
        <f t="shared" si="1"/>
        <v>#VALUE!</v>
      </c>
      <c r="P21" s="44" t="str">
        <f t="shared" si="2"/>
        <v/>
      </c>
      <c r="Q21" s="45" t="str">
        <f t="shared" si="6"/>
        <v/>
      </c>
      <c r="R21" s="56"/>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row>
    <row r="22" spans="1:97">
      <c r="A22" s="2"/>
      <c r="B22" s="4"/>
      <c r="C22" s="69">
        <v>9</v>
      </c>
      <c r="D22" s="41"/>
      <c r="E22" s="41"/>
      <c r="F22" s="1"/>
      <c r="G22" s="1"/>
      <c r="H22" s="62">
        <f t="shared" si="3"/>
        <v>0</v>
      </c>
      <c r="I22" s="70" t="str">
        <f t="shared" si="4"/>
        <v/>
      </c>
      <c r="J22" s="41"/>
      <c r="K22" s="41">
        <v>1</v>
      </c>
      <c r="L22" s="71" t="e">
        <f t="shared" si="0"/>
        <v>#VALUE!</v>
      </c>
      <c r="M22" s="70" t="str">
        <f t="shared" si="5"/>
        <v/>
      </c>
      <c r="N22" s="43"/>
      <c r="O22" s="72" t="e">
        <f t="shared" si="1"/>
        <v>#VALUE!</v>
      </c>
      <c r="P22" s="44" t="str">
        <f t="shared" si="2"/>
        <v/>
      </c>
      <c r="Q22" s="45" t="str">
        <f t="shared" si="6"/>
        <v/>
      </c>
      <c r="R22" s="56"/>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row>
    <row r="23" spans="1:97">
      <c r="A23" s="2"/>
      <c r="B23" s="4"/>
      <c r="C23" s="69">
        <v>10</v>
      </c>
      <c r="D23" s="41"/>
      <c r="E23" s="41"/>
      <c r="F23" s="1"/>
      <c r="G23" s="1"/>
      <c r="H23" s="62">
        <f t="shared" si="3"/>
        <v>0</v>
      </c>
      <c r="I23" s="70" t="str">
        <f t="shared" si="4"/>
        <v/>
      </c>
      <c r="J23" s="41"/>
      <c r="K23" s="41">
        <v>1</v>
      </c>
      <c r="L23" s="71" t="e">
        <f t="shared" si="0"/>
        <v>#VALUE!</v>
      </c>
      <c r="M23" s="70" t="str">
        <f t="shared" si="5"/>
        <v/>
      </c>
      <c r="N23" s="43"/>
      <c r="O23" s="72" t="e">
        <f t="shared" si="1"/>
        <v>#VALUE!</v>
      </c>
      <c r="P23" s="44" t="str">
        <f t="shared" si="2"/>
        <v/>
      </c>
      <c r="Q23" s="45" t="str">
        <f t="shared" si="6"/>
        <v/>
      </c>
      <c r="R23" s="56"/>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row>
    <row r="24" spans="1:97">
      <c r="A24" s="2"/>
      <c r="B24" s="4"/>
      <c r="C24" s="69">
        <v>11</v>
      </c>
      <c r="D24" s="41"/>
      <c r="E24" s="41"/>
      <c r="F24" s="1"/>
      <c r="G24" s="1"/>
      <c r="H24" s="62">
        <f t="shared" si="3"/>
        <v>0</v>
      </c>
      <c r="I24" s="70" t="str">
        <f t="shared" si="4"/>
        <v/>
      </c>
      <c r="J24" s="41"/>
      <c r="K24" s="41">
        <v>1</v>
      </c>
      <c r="L24" s="71" t="e">
        <f t="shared" si="0"/>
        <v>#VALUE!</v>
      </c>
      <c r="M24" s="70" t="str">
        <f t="shared" si="5"/>
        <v/>
      </c>
      <c r="N24" s="43"/>
      <c r="O24" s="72" t="e">
        <f t="shared" si="1"/>
        <v>#VALUE!</v>
      </c>
      <c r="P24" s="44" t="str">
        <f t="shared" si="2"/>
        <v/>
      </c>
      <c r="Q24" s="45" t="str">
        <f t="shared" si="6"/>
        <v/>
      </c>
      <c r="R24" s="56"/>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row>
    <row r="25" spans="1:97">
      <c r="A25" s="2"/>
      <c r="B25" s="4"/>
      <c r="C25" s="69">
        <v>12</v>
      </c>
      <c r="D25" s="41"/>
      <c r="E25" s="41"/>
      <c r="F25" s="1"/>
      <c r="G25" s="1"/>
      <c r="H25" s="62">
        <f t="shared" si="3"/>
        <v>0</v>
      </c>
      <c r="I25" s="70" t="str">
        <f t="shared" si="4"/>
        <v/>
      </c>
      <c r="J25" s="41"/>
      <c r="K25" s="41">
        <v>1</v>
      </c>
      <c r="L25" s="71" t="e">
        <f t="shared" si="0"/>
        <v>#VALUE!</v>
      </c>
      <c r="M25" s="70" t="str">
        <f t="shared" si="5"/>
        <v/>
      </c>
      <c r="N25" s="43"/>
      <c r="O25" s="72" t="e">
        <f t="shared" si="1"/>
        <v>#VALUE!</v>
      </c>
      <c r="P25" s="44" t="str">
        <f t="shared" si="2"/>
        <v/>
      </c>
      <c r="Q25" s="45" t="str">
        <f t="shared" si="6"/>
        <v/>
      </c>
      <c r="R25" s="56"/>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row>
    <row r="26" spans="1:97">
      <c r="A26" s="2"/>
      <c r="B26" s="4"/>
      <c r="C26" s="69">
        <v>13</v>
      </c>
      <c r="D26" s="41"/>
      <c r="E26" s="41"/>
      <c r="F26" s="1"/>
      <c r="G26" s="1"/>
      <c r="H26" s="62">
        <f t="shared" si="3"/>
        <v>0</v>
      </c>
      <c r="I26" s="70" t="str">
        <f t="shared" si="4"/>
        <v/>
      </c>
      <c r="J26" s="41"/>
      <c r="K26" s="41">
        <v>1</v>
      </c>
      <c r="L26" s="71" t="e">
        <f t="shared" si="0"/>
        <v>#VALUE!</v>
      </c>
      <c r="M26" s="70" t="str">
        <f t="shared" si="5"/>
        <v/>
      </c>
      <c r="N26" s="43"/>
      <c r="O26" s="72" t="e">
        <f t="shared" si="1"/>
        <v>#VALUE!</v>
      </c>
      <c r="P26" s="44" t="str">
        <f t="shared" si="2"/>
        <v/>
      </c>
      <c r="Q26" s="45" t="str">
        <f t="shared" si="6"/>
        <v/>
      </c>
      <c r="R26" s="56"/>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row>
    <row r="27" spans="1:97">
      <c r="A27" s="2"/>
      <c r="B27" s="4"/>
      <c r="C27" s="69">
        <v>14</v>
      </c>
      <c r="D27" s="41"/>
      <c r="E27" s="41"/>
      <c r="F27" s="1"/>
      <c r="G27" s="1"/>
      <c r="H27" s="62">
        <f t="shared" si="3"/>
        <v>0</v>
      </c>
      <c r="I27" s="70" t="str">
        <f t="shared" si="4"/>
        <v/>
      </c>
      <c r="J27" s="41"/>
      <c r="K27" s="41">
        <v>1</v>
      </c>
      <c r="L27" s="71" t="e">
        <f t="shared" si="0"/>
        <v>#VALUE!</v>
      </c>
      <c r="M27" s="70" t="str">
        <f t="shared" si="5"/>
        <v/>
      </c>
      <c r="N27" s="43"/>
      <c r="O27" s="72" t="e">
        <f t="shared" si="1"/>
        <v>#VALUE!</v>
      </c>
      <c r="P27" s="44" t="str">
        <f t="shared" si="2"/>
        <v/>
      </c>
      <c r="Q27" s="45" t="str">
        <f t="shared" si="6"/>
        <v/>
      </c>
      <c r="R27" s="56"/>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row>
    <row r="28" spans="1:97">
      <c r="A28" s="2"/>
      <c r="B28" s="4"/>
      <c r="C28" s="69">
        <v>15</v>
      </c>
      <c r="D28" s="41"/>
      <c r="E28" s="41"/>
      <c r="F28" s="1"/>
      <c r="G28" s="1"/>
      <c r="H28" s="62">
        <f t="shared" si="3"/>
        <v>0</v>
      </c>
      <c r="I28" s="70" t="str">
        <f t="shared" si="4"/>
        <v/>
      </c>
      <c r="J28" s="41"/>
      <c r="K28" s="41">
        <v>1</v>
      </c>
      <c r="L28" s="71" t="e">
        <f t="shared" si="0"/>
        <v>#VALUE!</v>
      </c>
      <c r="M28" s="70" t="str">
        <f t="shared" si="5"/>
        <v/>
      </c>
      <c r="N28" s="43"/>
      <c r="O28" s="72" t="e">
        <f t="shared" si="1"/>
        <v>#VALUE!</v>
      </c>
      <c r="P28" s="44" t="str">
        <f t="shared" si="2"/>
        <v/>
      </c>
      <c r="Q28" s="45" t="str">
        <f t="shared" si="6"/>
        <v/>
      </c>
      <c r="R28" s="56"/>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row>
    <row r="29" spans="1:97">
      <c r="A29" s="2"/>
      <c r="B29" s="4"/>
      <c r="C29" s="69">
        <v>16</v>
      </c>
      <c r="D29" s="41"/>
      <c r="E29" s="41"/>
      <c r="F29" s="1"/>
      <c r="G29" s="1"/>
      <c r="H29" s="62">
        <f t="shared" ref="H29" si="7">IF(COUNT(F29:G29)=0,0,AVERAGE(F29:G29))</f>
        <v>0</v>
      </c>
      <c r="I29" s="70" t="str">
        <f t="shared" si="4"/>
        <v/>
      </c>
      <c r="J29" s="41"/>
      <c r="K29" s="41">
        <v>1</v>
      </c>
      <c r="L29" s="71" t="e">
        <f t="shared" si="0"/>
        <v>#VALUE!</v>
      </c>
      <c r="M29" s="70" t="str">
        <f t="shared" si="5"/>
        <v/>
      </c>
      <c r="N29" s="43"/>
      <c r="O29" s="72" t="e">
        <f t="shared" si="1"/>
        <v>#VALUE!</v>
      </c>
      <c r="P29" s="44" t="str">
        <f t="shared" si="2"/>
        <v/>
      </c>
      <c r="Q29" s="45" t="str">
        <f t="shared" si="6"/>
        <v/>
      </c>
      <c r="R29" s="56"/>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row>
    <row r="30" spans="1:97">
      <c r="A30" s="2"/>
      <c r="B30" s="4"/>
      <c r="C30" s="69">
        <v>17</v>
      </c>
      <c r="D30" s="41"/>
      <c r="E30" s="41"/>
      <c r="F30" s="1"/>
      <c r="G30" s="1"/>
      <c r="H30" s="62">
        <f t="shared" si="3"/>
        <v>0</v>
      </c>
      <c r="I30" s="70" t="str">
        <f t="shared" si="4"/>
        <v/>
      </c>
      <c r="J30" s="41"/>
      <c r="K30" s="41">
        <v>1</v>
      </c>
      <c r="L30" s="71" t="e">
        <f t="shared" si="0"/>
        <v>#VALUE!</v>
      </c>
      <c r="M30" s="70" t="str">
        <f t="shared" si="5"/>
        <v/>
      </c>
      <c r="N30" s="43"/>
      <c r="O30" s="72" t="e">
        <f t="shared" si="1"/>
        <v>#VALUE!</v>
      </c>
      <c r="P30" s="44" t="str">
        <f t="shared" si="2"/>
        <v/>
      </c>
      <c r="Q30" s="45" t="str">
        <f t="shared" si="6"/>
        <v/>
      </c>
      <c r="R30" s="56"/>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row>
    <row r="31" spans="1:97">
      <c r="A31" s="2"/>
      <c r="B31" s="4"/>
      <c r="C31" s="69">
        <v>18</v>
      </c>
      <c r="D31" s="41"/>
      <c r="E31" s="41"/>
      <c r="F31" s="1"/>
      <c r="G31" s="1"/>
      <c r="H31" s="62">
        <f t="shared" si="3"/>
        <v>0</v>
      </c>
      <c r="I31" s="70" t="str">
        <f t="shared" si="4"/>
        <v/>
      </c>
      <c r="J31" s="41"/>
      <c r="K31" s="41">
        <v>1</v>
      </c>
      <c r="L31" s="71" t="e">
        <f t="shared" si="0"/>
        <v>#VALUE!</v>
      </c>
      <c r="M31" s="70" t="str">
        <f t="shared" si="5"/>
        <v/>
      </c>
      <c r="N31" s="43"/>
      <c r="O31" s="72" t="e">
        <f t="shared" si="1"/>
        <v>#VALUE!</v>
      </c>
      <c r="P31" s="44" t="str">
        <f t="shared" si="2"/>
        <v/>
      </c>
      <c r="Q31" s="45" t="str">
        <f t="shared" si="6"/>
        <v/>
      </c>
      <c r="R31" s="56"/>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row>
    <row r="32" spans="1:97">
      <c r="A32" s="2"/>
      <c r="B32" s="4"/>
      <c r="C32" s="69">
        <v>19</v>
      </c>
      <c r="D32" s="41"/>
      <c r="E32" s="41"/>
      <c r="F32" s="1"/>
      <c r="G32" s="1"/>
      <c r="H32" s="62">
        <f t="shared" si="3"/>
        <v>0</v>
      </c>
      <c r="I32" s="70" t="str">
        <f t="shared" si="4"/>
        <v/>
      </c>
      <c r="J32" s="41"/>
      <c r="K32" s="41">
        <v>1</v>
      </c>
      <c r="L32" s="71" t="e">
        <f t="shared" si="0"/>
        <v>#VALUE!</v>
      </c>
      <c r="M32" s="70" t="str">
        <f t="shared" si="5"/>
        <v/>
      </c>
      <c r="N32" s="43"/>
      <c r="O32" s="72" t="e">
        <f t="shared" si="1"/>
        <v>#VALUE!</v>
      </c>
      <c r="P32" s="44" t="str">
        <f t="shared" si="2"/>
        <v/>
      </c>
      <c r="Q32" s="45" t="str">
        <f>P32</f>
        <v/>
      </c>
      <c r="R32" s="56"/>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row>
    <row r="33" spans="1:97">
      <c r="A33" s="2"/>
      <c r="B33" s="4"/>
      <c r="C33" s="69">
        <v>20</v>
      </c>
      <c r="D33" s="41"/>
      <c r="E33" s="41"/>
      <c r="F33" s="1"/>
      <c r="G33" s="1"/>
      <c r="H33" s="62">
        <f t="shared" si="3"/>
        <v>0</v>
      </c>
      <c r="I33" s="70" t="str">
        <f t="shared" si="4"/>
        <v/>
      </c>
      <c r="J33" s="41"/>
      <c r="K33" s="41">
        <v>1</v>
      </c>
      <c r="L33" s="71" t="e">
        <f t="shared" si="0"/>
        <v>#VALUE!</v>
      </c>
      <c r="M33" s="70" t="str">
        <f t="shared" si="5"/>
        <v/>
      </c>
      <c r="N33" s="43"/>
      <c r="O33" s="72" t="e">
        <f t="shared" si="1"/>
        <v>#VALUE!</v>
      </c>
      <c r="P33" s="44" t="str">
        <f t="shared" si="2"/>
        <v/>
      </c>
      <c r="Q33" s="45" t="str">
        <f t="shared" si="6"/>
        <v/>
      </c>
      <c r="R33" s="56"/>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row>
    <row r="34" spans="1:97">
      <c r="A34" s="2"/>
      <c r="B34" s="4"/>
      <c r="C34" s="69">
        <v>21</v>
      </c>
      <c r="D34" s="41"/>
      <c r="E34" s="41"/>
      <c r="F34" s="1"/>
      <c r="G34" s="1"/>
      <c r="H34" s="62">
        <f t="shared" si="3"/>
        <v>0</v>
      </c>
      <c r="I34" s="70" t="str">
        <f t="shared" si="4"/>
        <v/>
      </c>
      <c r="J34" s="41"/>
      <c r="K34" s="41">
        <v>1</v>
      </c>
      <c r="L34" s="71" t="e">
        <f t="shared" si="0"/>
        <v>#VALUE!</v>
      </c>
      <c r="M34" s="70" t="str">
        <f t="shared" si="5"/>
        <v/>
      </c>
      <c r="N34" s="43"/>
      <c r="O34" s="72" t="e">
        <f t="shared" si="1"/>
        <v>#VALUE!</v>
      </c>
      <c r="P34" s="44" t="str">
        <f t="shared" si="2"/>
        <v/>
      </c>
      <c r="Q34" s="45" t="str">
        <f t="shared" si="6"/>
        <v/>
      </c>
      <c r="R34" s="56"/>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row>
    <row r="35" spans="1:97">
      <c r="A35" s="2"/>
      <c r="B35" s="4"/>
      <c r="C35" s="69">
        <v>22</v>
      </c>
      <c r="D35" s="41"/>
      <c r="E35" s="41"/>
      <c r="F35" s="1"/>
      <c r="G35" s="1"/>
      <c r="H35" s="62">
        <f t="shared" ref="H35:H53" si="8">IF(COUNT(F35:G35)=0,0,AVERAGE(F35:G35))</f>
        <v>0</v>
      </c>
      <c r="I35" s="70" t="str">
        <f t="shared" ref="I35:I53" si="9">IF(AND(ISNUMBER(Blank),OR(ISNUMBER(Sample_1),ISNUMBER(Sample_2))),Sample_ave-Blank,"")</f>
        <v/>
      </c>
      <c r="J35" s="41"/>
      <c r="K35" s="41">
        <v>1</v>
      </c>
      <c r="L35" s="71" t="e">
        <f t="shared" si="0"/>
        <v>#VALUE!</v>
      </c>
      <c r="M35" s="70" t="str">
        <f t="shared" ref="M35:M53" si="10">IF(ISERROR(Analyte_g_100g),"",Analyte_g_100g)</f>
        <v/>
      </c>
      <c r="N35" s="43"/>
      <c r="O35" s="72" t="e">
        <f t="shared" si="1"/>
        <v>#VALUE!</v>
      </c>
      <c r="P35" s="44" t="str">
        <f t="shared" si="2"/>
        <v/>
      </c>
      <c r="Q35" s="45" t="str">
        <f t="shared" si="6"/>
        <v/>
      </c>
      <c r="R35" s="56"/>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row>
    <row r="36" spans="1:97">
      <c r="A36" s="2"/>
      <c r="B36" s="4"/>
      <c r="C36" s="69">
        <v>23</v>
      </c>
      <c r="D36" s="41"/>
      <c r="E36" s="41"/>
      <c r="F36" s="1"/>
      <c r="G36" s="1"/>
      <c r="H36" s="62">
        <f t="shared" si="8"/>
        <v>0</v>
      </c>
      <c r="I36" s="70" t="str">
        <f t="shared" si="9"/>
        <v/>
      </c>
      <c r="J36" s="41"/>
      <c r="K36" s="41">
        <v>1</v>
      </c>
      <c r="L36" s="71" t="e">
        <f t="shared" si="0"/>
        <v>#VALUE!</v>
      </c>
      <c r="M36" s="70" t="str">
        <f t="shared" si="10"/>
        <v/>
      </c>
      <c r="N36" s="43"/>
      <c r="O36" s="72" t="e">
        <f t="shared" si="1"/>
        <v>#VALUE!</v>
      </c>
      <c r="P36" s="44" t="str">
        <f t="shared" si="2"/>
        <v/>
      </c>
      <c r="Q36" s="45" t="str">
        <f t="shared" si="6"/>
        <v/>
      </c>
      <c r="R36" s="56"/>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row>
    <row r="37" spans="1:97">
      <c r="A37" s="2"/>
      <c r="B37" s="4"/>
      <c r="C37" s="69">
        <v>24</v>
      </c>
      <c r="D37" s="41"/>
      <c r="E37" s="41"/>
      <c r="F37" s="1"/>
      <c r="G37" s="1"/>
      <c r="H37" s="62">
        <f t="shared" si="8"/>
        <v>0</v>
      </c>
      <c r="I37" s="70" t="str">
        <f t="shared" si="9"/>
        <v/>
      </c>
      <c r="J37" s="41"/>
      <c r="K37" s="41">
        <v>1</v>
      </c>
      <c r="L37" s="71" t="e">
        <f t="shared" si="0"/>
        <v>#VALUE!</v>
      </c>
      <c r="M37" s="70" t="str">
        <f t="shared" si="10"/>
        <v/>
      </c>
      <c r="N37" s="43"/>
      <c r="O37" s="72" t="e">
        <f t="shared" si="1"/>
        <v>#VALUE!</v>
      </c>
      <c r="P37" s="44" t="str">
        <f t="shared" si="2"/>
        <v/>
      </c>
      <c r="Q37" s="45" t="str">
        <f t="shared" si="6"/>
        <v/>
      </c>
      <c r="R37" s="56"/>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row>
    <row r="38" spans="1:97">
      <c r="A38" s="2"/>
      <c r="B38" s="4"/>
      <c r="C38" s="69">
        <v>25</v>
      </c>
      <c r="D38" s="41"/>
      <c r="E38" s="41"/>
      <c r="F38" s="1"/>
      <c r="G38" s="1"/>
      <c r="H38" s="62">
        <f t="shared" si="8"/>
        <v>0</v>
      </c>
      <c r="I38" s="70" t="str">
        <f t="shared" si="9"/>
        <v/>
      </c>
      <c r="J38" s="41"/>
      <c r="K38" s="41">
        <v>1</v>
      </c>
      <c r="L38" s="71" t="e">
        <f t="shared" si="0"/>
        <v>#VALUE!</v>
      </c>
      <c r="M38" s="70" t="str">
        <f t="shared" si="10"/>
        <v/>
      </c>
      <c r="N38" s="43"/>
      <c r="O38" s="72" t="e">
        <f t="shared" si="1"/>
        <v>#VALUE!</v>
      </c>
      <c r="P38" s="44" t="str">
        <f t="shared" si="2"/>
        <v/>
      </c>
      <c r="Q38" s="45" t="str">
        <f t="shared" si="6"/>
        <v/>
      </c>
      <c r="R38" s="56"/>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row>
    <row r="39" spans="1:97">
      <c r="A39" s="2"/>
      <c r="B39" s="4"/>
      <c r="C39" s="69">
        <v>26</v>
      </c>
      <c r="D39" s="41"/>
      <c r="E39" s="41"/>
      <c r="F39" s="1"/>
      <c r="G39" s="1"/>
      <c r="H39" s="62">
        <f t="shared" si="8"/>
        <v>0</v>
      </c>
      <c r="I39" s="70" t="str">
        <f t="shared" si="9"/>
        <v/>
      </c>
      <c r="J39" s="41"/>
      <c r="K39" s="41">
        <v>1</v>
      </c>
      <c r="L39" s="71" t="e">
        <f t="shared" si="0"/>
        <v>#VALUE!</v>
      </c>
      <c r="M39" s="70" t="str">
        <f t="shared" si="10"/>
        <v/>
      </c>
      <c r="N39" s="43"/>
      <c r="O39" s="72" t="e">
        <f t="shared" si="1"/>
        <v>#VALUE!</v>
      </c>
      <c r="P39" s="44" t="str">
        <f t="shared" si="2"/>
        <v/>
      </c>
      <c r="Q39" s="45" t="str">
        <f t="shared" si="6"/>
        <v/>
      </c>
      <c r="R39" s="56"/>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row>
    <row r="40" spans="1:97">
      <c r="A40" s="2"/>
      <c r="B40" s="4"/>
      <c r="C40" s="69">
        <v>27</v>
      </c>
      <c r="D40" s="41"/>
      <c r="E40" s="41"/>
      <c r="F40" s="1"/>
      <c r="G40" s="1"/>
      <c r="H40" s="62">
        <f t="shared" si="8"/>
        <v>0</v>
      </c>
      <c r="I40" s="70" t="str">
        <f t="shared" si="9"/>
        <v/>
      </c>
      <c r="J40" s="41"/>
      <c r="K40" s="41">
        <v>1</v>
      </c>
      <c r="L40" s="71" t="e">
        <f t="shared" si="0"/>
        <v>#VALUE!</v>
      </c>
      <c r="M40" s="70" t="str">
        <f t="shared" si="10"/>
        <v/>
      </c>
      <c r="N40" s="43"/>
      <c r="O40" s="72" t="e">
        <f t="shared" si="1"/>
        <v>#VALUE!</v>
      </c>
      <c r="P40" s="44" t="str">
        <f t="shared" si="2"/>
        <v/>
      </c>
      <c r="Q40" s="45" t="str">
        <f t="shared" si="6"/>
        <v/>
      </c>
      <c r="R40" s="56"/>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row>
    <row r="41" spans="1:97">
      <c r="A41" s="2"/>
      <c r="B41" s="4"/>
      <c r="C41" s="69">
        <v>28</v>
      </c>
      <c r="D41" s="41"/>
      <c r="E41" s="41"/>
      <c r="F41" s="1"/>
      <c r="G41" s="1"/>
      <c r="H41" s="62">
        <f t="shared" si="8"/>
        <v>0</v>
      </c>
      <c r="I41" s="70" t="str">
        <f t="shared" si="9"/>
        <v/>
      </c>
      <c r="J41" s="41"/>
      <c r="K41" s="41">
        <v>1</v>
      </c>
      <c r="L41" s="71" t="e">
        <f t="shared" si="0"/>
        <v>#VALUE!</v>
      </c>
      <c r="M41" s="70" t="str">
        <f t="shared" si="10"/>
        <v/>
      </c>
      <c r="N41" s="43"/>
      <c r="O41" s="72" t="e">
        <f t="shared" si="1"/>
        <v>#VALUE!</v>
      </c>
      <c r="P41" s="44" t="str">
        <f t="shared" si="2"/>
        <v/>
      </c>
      <c r="Q41" s="45" t="str">
        <f t="shared" si="6"/>
        <v/>
      </c>
      <c r="R41" s="56"/>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row>
    <row r="42" spans="1:97">
      <c r="A42" s="2"/>
      <c r="B42" s="4"/>
      <c r="C42" s="69">
        <v>29</v>
      </c>
      <c r="D42" s="41"/>
      <c r="E42" s="41"/>
      <c r="F42" s="1"/>
      <c r="G42" s="1"/>
      <c r="H42" s="62">
        <f t="shared" si="8"/>
        <v>0</v>
      </c>
      <c r="I42" s="70" t="str">
        <f t="shared" si="9"/>
        <v/>
      </c>
      <c r="J42" s="41"/>
      <c r="K42" s="41">
        <v>1</v>
      </c>
      <c r="L42" s="71" t="e">
        <f t="shared" si="0"/>
        <v>#VALUE!</v>
      </c>
      <c r="M42" s="70" t="str">
        <f t="shared" si="10"/>
        <v/>
      </c>
      <c r="N42" s="43"/>
      <c r="O42" s="72" t="e">
        <f t="shared" si="1"/>
        <v>#VALUE!</v>
      </c>
      <c r="P42" s="44" t="str">
        <f t="shared" si="2"/>
        <v/>
      </c>
      <c r="Q42" s="45" t="str">
        <f>P42</f>
        <v/>
      </c>
      <c r="R42" s="56"/>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row>
    <row r="43" spans="1:97">
      <c r="A43" s="2"/>
      <c r="B43" s="4"/>
      <c r="C43" s="69">
        <v>30</v>
      </c>
      <c r="D43" s="41"/>
      <c r="E43" s="41"/>
      <c r="F43" s="1"/>
      <c r="G43" s="1"/>
      <c r="H43" s="62">
        <f t="shared" si="8"/>
        <v>0</v>
      </c>
      <c r="I43" s="70" t="str">
        <f t="shared" si="9"/>
        <v/>
      </c>
      <c r="J43" s="41"/>
      <c r="K43" s="41">
        <v>1</v>
      </c>
      <c r="L43" s="71" t="e">
        <f t="shared" si="0"/>
        <v>#VALUE!</v>
      </c>
      <c r="M43" s="70" t="str">
        <f t="shared" si="10"/>
        <v/>
      </c>
      <c r="N43" s="43"/>
      <c r="O43" s="72" t="e">
        <f t="shared" si="1"/>
        <v>#VALUE!</v>
      </c>
      <c r="P43" s="44" t="str">
        <f t="shared" si="2"/>
        <v/>
      </c>
      <c r="Q43" s="45" t="str">
        <f t="shared" si="6"/>
        <v/>
      </c>
      <c r="R43" s="56"/>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row>
    <row r="44" spans="1:97">
      <c r="A44" s="2"/>
      <c r="B44" s="4"/>
      <c r="C44" s="69">
        <v>31</v>
      </c>
      <c r="D44" s="41"/>
      <c r="E44" s="41"/>
      <c r="F44" s="1"/>
      <c r="G44" s="1"/>
      <c r="H44" s="62">
        <f t="shared" si="8"/>
        <v>0</v>
      </c>
      <c r="I44" s="70" t="str">
        <f t="shared" si="9"/>
        <v/>
      </c>
      <c r="J44" s="41"/>
      <c r="K44" s="41">
        <v>1</v>
      </c>
      <c r="L44" s="71" t="e">
        <f t="shared" si="0"/>
        <v>#VALUE!</v>
      </c>
      <c r="M44" s="70" t="str">
        <f t="shared" si="10"/>
        <v/>
      </c>
      <c r="N44" s="43"/>
      <c r="O44" s="72" t="e">
        <f t="shared" si="1"/>
        <v>#VALUE!</v>
      </c>
      <c r="P44" s="44" t="str">
        <f t="shared" si="2"/>
        <v/>
      </c>
      <c r="Q44" s="45" t="str">
        <f t="shared" si="6"/>
        <v/>
      </c>
      <c r="R44" s="56"/>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row>
    <row r="45" spans="1:97">
      <c r="A45" s="2"/>
      <c r="B45" s="4"/>
      <c r="C45" s="69">
        <v>32</v>
      </c>
      <c r="D45" s="41"/>
      <c r="E45" s="41"/>
      <c r="F45" s="1"/>
      <c r="G45" s="1"/>
      <c r="H45" s="62">
        <f t="shared" si="8"/>
        <v>0</v>
      </c>
      <c r="I45" s="70" t="str">
        <f t="shared" si="9"/>
        <v/>
      </c>
      <c r="J45" s="41"/>
      <c r="K45" s="41">
        <v>1</v>
      </c>
      <c r="L45" s="71" t="e">
        <f t="shared" si="0"/>
        <v>#VALUE!</v>
      </c>
      <c r="M45" s="70" t="str">
        <f t="shared" si="10"/>
        <v/>
      </c>
      <c r="N45" s="43"/>
      <c r="O45" s="72" t="e">
        <f t="shared" si="1"/>
        <v>#VALUE!</v>
      </c>
      <c r="P45" s="44" t="str">
        <f t="shared" si="2"/>
        <v/>
      </c>
      <c r="Q45" s="45" t="str">
        <f>P45</f>
        <v/>
      </c>
      <c r="R45" s="56"/>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row>
    <row r="46" spans="1:97">
      <c r="A46" s="2"/>
      <c r="B46" s="4"/>
      <c r="C46" s="69">
        <v>33</v>
      </c>
      <c r="D46" s="41"/>
      <c r="E46" s="41"/>
      <c r="F46" s="1"/>
      <c r="G46" s="1"/>
      <c r="H46" s="62">
        <f t="shared" si="8"/>
        <v>0</v>
      </c>
      <c r="I46" s="70" t="str">
        <f t="shared" si="9"/>
        <v/>
      </c>
      <c r="J46" s="41"/>
      <c r="K46" s="41">
        <v>1</v>
      </c>
      <c r="L46" s="71" t="e">
        <f t="shared" si="0"/>
        <v>#VALUE!</v>
      </c>
      <c r="M46" s="70" t="str">
        <f t="shared" si="10"/>
        <v/>
      </c>
      <c r="N46" s="43"/>
      <c r="O46" s="72" t="e">
        <f t="shared" si="1"/>
        <v>#VALUE!</v>
      </c>
      <c r="P46" s="44" t="str">
        <f t="shared" si="2"/>
        <v/>
      </c>
      <c r="Q46" s="45" t="str">
        <f t="shared" si="6"/>
        <v/>
      </c>
      <c r="R46" s="56"/>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row>
    <row r="47" spans="1:97">
      <c r="A47" s="2"/>
      <c r="B47" s="4"/>
      <c r="C47" s="69">
        <v>34</v>
      </c>
      <c r="D47" s="41"/>
      <c r="E47" s="41"/>
      <c r="F47" s="1"/>
      <c r="G47" s="1"/>
      <c r="H47" s="62">
        <f t="shared" si="8"/>
        <v>0</v>
      </c>
      <c r="I47" s="70" t="str">
        <f t="shared" si="9"/>
        <v/>
      </c>
      <c r="J47" s="41"/>
      <c r="K47" s="41">
        <v>1</v>
      </c>
      <c r="L47" s="71" t="e">
        <f t="shared" si="0"/>
        <v>#VALUE!</v>
      </c>
      <c r="M47" s="70" t="str">
        <f t="shared" si="10"/>
        <v/>
      </c>
      <c r="N47" s="43"/>
      <c r="O47" s="72" t="e">
        <f t="shared" si="1"/>
        <v>#VALUE!</v>
      </c>
      <c r="P47" s="44" t="str">
        <f t="shared" si="2"/>
        <v/>
      </c>
      <c r="Q47" s="45" t="str">
        <f t="shared" si="6"/>
        <v/>
      </c>
      <c r="R47" s="56"/>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row>
    <row r="48" spans="1:97">
      <c r="A48" s="2"/>
      <c r="B48" s="4"/>
      <c r="C48" s="69">
        <v>35</v>
      </c>
      <c r="D48" s="41"/>
      <c r="E48" s="41"/>
      <c r="F48" s="1"/>
      <c r="G48" s="1"/>
      <c r="H48" s="62">
        <f t="shared" si="8"/>
        <v>0</v>
      </c>
      <c r="I48" s="70" t="str">
        <f t="shared" si="9"/>
        <v/>
      </c>
      <c r="J48" s="41"/>
      <c r="K48" s="41">
        <v>1</v>
      </c>
      <c r="L48" s="71" t="e">
        <f t="shared" si="0"/>
        <v>#VALUE!</v>
      </c>
      <c r="M48" s="70" t="str">
        <f t="shared" si="10"/>
        <v/>
      </c>
      <c r="N48" s="43"/>
      <c r="O48" s="72" t="e">
        <f t="shared" si="1"/>
        <v>#VALUE!</v>
      </c>
      <c r="P48" s="44" t="str">
        <f t="shared" si="2"/>
        <v/>
      </c>
      <c r="Q48" s="45" t="str">
        <f t="shared" si="6"/>
        <v/>
      </c>
      <c r="R48" s="56"/>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5"/>
      <c r="CL48" s="55"/>
      <c r="CM48" s="55"/>
      <c r="CN48" s="55"/>
      <c r="CO48" s="55"/>
      <c r="CP48" s="55"/>
      <c r="CQ48" s="55"/>
      <c r="CR48" s="55"/>
      <c r="CS48" s="55"/>
    </row>
    <row r="49" spans="1:97">
      <c r="A49" s="2"/>
      <c r="B49" s="4"/>
      <c r="C49" s="69">
        <v>36</v>
      </c>
      <c r="D49" s="41"/>
      <c r="E49" s="41"/>
      <c r="F49" s="1"/>
      <c r="G49" s="1"/>
      <c r="H49" s="62">
        <f t="shared" si="8"/>
        <v>0</v>
      </c>
      <c r="I49" s="70" t="str">
        <f t="shared" si="9"/>
        <v/>
      </c>
      <c r="J49" s="41"/>
      <c r="K49" s="41">
        <v>1</v>
      </c>
      <c r="L49" s="71" t="e">
        <f t="shared" si="0"/>
        <v>#VALUE!</v>
      </c>
      <c r="M49" s="70" t="str">
        <f t="shared" si="10"/>
        <v/>
      </c>
      <c r="N49" s="43"/>
      <c r="O49" s="72" t="e">
        <f t="shared" si="1"/>
        <v>#VALUE!</v>
      </c>
      <c r="P49" s="44" t="str">
        <f t="shared" si="2"/>
        <v/>
      </c>
      <c r="Q49" s="45" t="str">
        <f t="shared" si="6"/>
        <v/>
      </c>
      <c r="R49" s="56"/>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row>
    <row r="50" spans="1:97">
      <c r="A50" s="2"/>
      <c r="B50" s="4"/>
      <c r="C50" s="69">
        <v>37</v>
      </c>
      <c r="D50" s="41"/>
      <c r="E50" s="41"/>
      <c r="F50" s="1"/>
      <c r="G50" s="1"/>
      <c r="H50" s="62">
        <f t="shared" si="8"/>
        <v>0</v>
      </c>
      <c r="I50" s="70" t="str">
        <f t="shared" si="9"/>
        <v/>
      </c>
      <c r="J50" s="41"/>
      <c r="K50" s="41">
        <v>1</v>
      </c>
      <c r="L50" s="71" t="e">
        <f t="shared" si="0"/>
        <v>#VALUE!</v>
      </c>
      <c r="M50" s="70" t="str">
        <f t="shared" si="10"/>
        <v/>
      </c>
      <c r="N50" s="43"/>
      <c r="O50" s="72" t="e">
        <f t="shared" si="1"/>
        <v>#VALUE!</v>
      </c>
      <c r="P50" s="44" t="str">
        <f t="shared" si="2"/>
        <v/>
      </c>
      <c r="Q50" s="45" t="str">
        <f t="shared" si="6"/>
        <v/>
      </c>
      <c r="R50" s="56"/>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row>
    <row r="51" spans="1:97">
      <c r="A51" s="2"/>
      <c r="B51" s="4"/>
      <c r="C51" s="69">
        <v>38</v>
      </c>
      <c r="D51" s="41"/>
      <c r="E51" s="41"/>
      <c r="F51" s="1"/>
      <c r="G51" s="1"/>
      <c r="H51" s="62">
        <f t="shared" si="8"/>
        <v>0</v>
      </c>
      <c r="I51" s="70" t="str">
        <f t="shared" si="9"/>
        <v/>
      </c>
      <c r="J51" s="41"/>
      <c r="K51" s="41">
        <v>1</v>
      </c>
      <c r="L51" s="71" t="e">
        <f t="shared" si="0"/>
        <v>#VALUE!</v>
      </c>
      <c r="M51" s="70" t="str">
        <f t="shared" si="10"/>
        <v/>
      </c>
      <c r="N51" s="43"/>
      <c r="O51" s="72" t="e">
        <f t="shared" si="1"/>
        <v>#VALUE!</v>
      </c>
      <c r="P51" s="44" t="str">
        <f t="shared" si="2"/>
        <v/>
      </c>
      <c r="Q51" s="45" t="str">
        <f t="shared" si="6"/>
        <v/>
      </c>
      <c r="R51" s="56"/>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c r="CM51" s="55"/>
      <c r="CN51" s="55"/>
      <c r="CO51" s="55"/>
      <c r="CP51" s="55"/>
      <c r="CQ51" s="55"/>
      <c r="CR51" s="55"/>
      <c r="CS51" s="55"/>
    </row>
    <row r="52" spans="1:97">
      <c r="A52" s="2"/>
      <c r="B52" s="4"/>
      <c r="C52" s="69">
        <v>39</v>
      </c>
      <c r="D52" s="41"/>
      <c r="E52" s="41"/>
      <c r="F52" s="1"/>
      <c r="G52" s="1"/>
      <c r="H52" s="62">
        <f t="shared" si="8"/>
        <v>0</v>
      </c>
      <c r="I52" s="70" t="str">
        <f t="shared" si="9"/>
        <v/>
      </c>
      <c r="J52" s="41"/>
      <c r="K52" s="41">
        <v>1</v>
      </c>
      <c r="L52" s="71" t="e">
        <f t="shared" si="0"/>
        <v>#VALUE!</v>
      </c>
      <c r="M52" s="70" t="str">
        <f t="shared" si="10"/>
        <v/>
      </c>
      <c r="N52" s="43"/>
      <c r="O52" s="72" t="e">
        <f t="shared" si="1"/>
        <v>#VALUE!</v>
      </c>
      <c r="P52" s="44" t="str">
        <f t="shared" si="2"/>
        <v/>
      </c>
      <c r="Q52" s="45" t="str">
        <f t="shared" si="6"/>
        <v/>
      </c>
      <c r="R52" s="56"/>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row>
    <row r="53" spans="1:97">
      <c r="A53" s="2"/>
      <c r="B53" s="4"/>
      <c r="C53" s="69">
        <v>40</v>
      </c>
      <c r="D53" s="41"/>
      <c r="E53" s="41"/>
      <c r="F53" s="1"/>
      <c r="G53" s="1"/>
      <c r="H53" s="62">
        <f t="shared" si="8"/>
        <v>0</v>
      </c>
      <c r="I53" s="70" t="str">
        <f t="shared" si="9"/>
        <v/>
      </c>
      <c r="J53" s="41"/>
      <c r="K53" s="41">
        <v>1</v>
      </c>
      <c r="L53" s="71" t="e">
        <f t="shared" si="0"/>
        <v>#VALUE!</v>
      </c>
      <c r="M53" s="70" t="str">
        <f t="shared" si="10"/>
        <v/>
      </c>
      <c r="N53" s="43"/>
      <c r="O53" s="72" t="e">
        <f t="shared" si="1"/>
        <v>#VALUE!</v>
      </c>
      <c r="P53" s="44" t="str">
        <f t="shared" si="2"/>
        <v/>
      </c>
      <c r="Q53" s="45" t="str">
        <f>P53</f>
        <v/>
      </c>
      <c r="R53" s="56"/>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row>
    <row r="54" spans="1:97">
      <c r="A54" s="2"/>
      <c r="B54" s="4"/>
      <c r="C54" s="4"/>
      <c r="D54" s="4"/>
      <c r="E54" s="73"/>
      <c r="F54" s="73"/>
      <c r="G54" s="73"/>
      <c r="H54" s="73"/>
      <c r="I54" s="73"/>
      <c r="J54" s="73"/>
      <c r="K54" s="73"/>
      <c r="L54" s="4"/>
      <c r="M54" s="4"/>
      <c r="N54" s="4"/>
      <c r="O54" s="55"/>
      <c r="P54" s="55"/>
      <c r="Q54" s="56"/>
      <c r="R54" s="56"/>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row>
    <row r="55" spans="1:97">
      <c r="A55" s="2"/>
      <c r="B55" s="4"/>
      <c r="C55" s="4"/>
      <c r="D55" s="4"/>
      <c r="E55" s="73"/>
      <c r="F55" s="73"/>
      <c r="G55" s="73"/>
      <c r="H55" s="73"/>
      <c r="I55" s="73"/>
      <c r="J55" s="73"/>
      <c r="K55" s="73"/>
      <c r="L55" s="4"/>
      <c r="M55" s="4"/>
      <c r="N55" s="4"/>
      <c r="O55" s="55"/>
      <c r="P55" s="55"/>
      <c r="Q55" s="56"/>
      <c r="R55" s="56"/>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c r="CM55" s="55"/>
      <c r="CN55" s="55"/>
      <c r="CO55" s="55"/>
      <c r="CP55" s="55"/>
      <c r="CQ55" s="55"/>
      <c r="CR55" s="55"/>
      <c r="CS55" s="55"/>
    </row>
    <row r="56" spans="1:97" ht="9.4" customHeight="1">
      <c r="A56" s="2"/>
      <c r="B56" s="4"/>
      <c r="C56" s="4"/>
      <c r="D56" s="4"/>
      <c r="E56" s="4"/>
      <c r="F56" s="4"/>
      <c r="G56" s="4"/>
      <c r="H56" s="4"/>
      <c r="I56" s="4"/>
      <c r="J56" s="4"/>
      <c r="K56" s="4"/>
      <c r="L56" s="4"/>
      <c r="M56" s="4"/>
      <c r="N56" s="4"/>
      <c r="O56" s="55"/>
      <c r="P56" s="55"/>
      <c r="Q56" s="56"/>
      <c r="R56" s="56"/>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c r="CG56" s="55"/>
      <c r="CH56" s="55"/>
      <c r="CI56" s="55"/>
      <c r="CJ56" s="55"/>
      <c r="CK56" s="55"/>
      <c r="CL56" s="55"/>
      <c r="CM56" s="55"/>
      <c r="CN56" s="55"/>
      <c r="CO56" s="55"/>
      <c r="CP56" s="55"/>
      <c r="CQ56" s="55"/>
      <c r="CR56" s="55"/>
      <c r="CS56" s="55"/>
    </row>
    <row r="57" spans="1:97" ht="400.15" customHeight="1">
      <c r="A57" s="74"/>
      <c r="B57" s="74"/>
      <c r="C57" s="74"/>
      <c r="D57" s="74"/>
      <c r="E57" s="74"/>
      <c r="F57" s="74"/>
      <c r="G57" s="74"/>
      <c r="H57" s="74"/>
      <c r="I57" s="74"/>
      <c r="J57" s="74"/>
      <c r="K57" s="74"/>
      <c r="L57" s="74"/>
      <c r="M57" s="74"/>
      <c r="N57" s="2"/>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c r="CG57" s="55"/>
      <c r="CH57" s="55"/>
      <c r="CI57" s="55"/>
      <c r="CJ57" s="55"/>
      <c r="CK57" s="55"/>
      <c r="CL57" s="55"/>
      <c r="CM57" s="55"/>
      <c r="CN57" s="55"/>
      <c r="CO57" s="55"/>
      <c r="CP57" s="55"/>
      <c r="CQ57" s="55"/>
      <c r="CR57" s="55"/>
      <c r="CS57" s="55"/>
    </row>
  </sheetData>
  <sheetProtection password="8E71" sheet="1" objects="1" scenarios="1"/>
  <mergeCells count="10">
    <mergeCell ref="M12:M13"/>
    <mergeCell ref="N12:N13"/>
    <mergeCell ref="Q12:Q13"/>
    <mergeCell ref="D12:D13"/>
    <mergeCell ref="E4:G4"/>
    <mergeCell ref="E12:G12"/>
    <mergeCell ref="F13:G13"/>
    <mergeCell ref="J12:J13"/>
    <mergeCell ref="K12:K13"/>
    <mergeCell ref="I12:I13"/>
  </mergeCells>
  <phoneticPr fontId="0" type="noConversion"/>
  <dataValidations count="1">
    <dataValidation allowBlank="1" showInputMessage="1" sqref="F1:H11 F14:G65536 M14:M65536 H13:H65536 N54:Q65536 R1:IV1048576 N1:Q11 I14:K65536 I1:K12 L1:L1048576 M1:M12 A1:C1048576 E1:E1048576 D1:D12 D14:D65536" xr:uid="{00000000-0002-0000-0100-000000000000}"/>
  </dataValidations>
  <pageMargins left="0.59055118110236227" right="0.59055118110236227" top="0.59055118110236227" bottom="0.98425196850393704" header="0.51181102362204722" footer="0.51181102362204722"/>
  <pageSetup paperSize="9" fitToHeight="0" orientation="landscape" horizontalDpi="360" verticalDpi="360" r:id="rId1"/>
  <headerFooter alignWithMargins="0">
    <oddFooter>&amp;LPrinted on &amp;D, Page &amp;P of &amp;N</oddFooter>
  </headerFooter>
  <rowBreaks count="1" manualBreakCount="1">
    <brk id="25" min="1"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22</vt:i4>
      </vt:variant>
    </vt:vector>
  </HeadingPairs>
  <TitlesOfParts>
    <vt:vector size="24" baseType="lpstr">
      <vt:lpstr>Instructions</vt:lpstr>
      <vt:lpstr>MegaCalc</vt:lpstr>
      <vt:lpstr>Absorbance</vt:lpstr>
      <vt:lpstr>Analyte_g_100g</vt:lpstr>
      <vt:lpstr>Blank</vt:lpstr>
      <vt:lpstr>Contact_us</vt:lpstr>
      <vt:lpstr>Dilution</vt:lpstr>
      <vt:lpstr>Factor</vt:lpstr>
      <vt:lpstr>fructan_dwb</vt:lpstr>
      <vt:lpstr>Instructions</vt:lpstr>
      <vt:lpstr>Moisture</vt:lpstr>
      <vt:lpstr>Instructions!Print_Area</vt:lpstr>
      <vt:lpstr>MegaCalc!Print_Area</vt:lpstr>
      <vt:lpstr>MegaCalc!Print_Titles</vt:lpstr>
      <vt:lpstr>Replicate_1</vt:lpstr>
      <vt:lpstr>Replicate_2</vt:lpstr>
      <vt:lpstr>Replicate_3</vt:lpstr>
      <vt:lpstr>Replicate_4</vt:lpstr>
      <vt:lpstr>Replicate_ave</vt:lpstr>
      <vt:lpstr>Sample_1</vt:lpstr>
      <vt:lpstr>Sample_2</vt:lpstr>
      <vt:lpstr>Sample_ave</vt:lpstr>
      <vt:lpstr>Sample_weight</vt:lpstr>
      <vt:lpstr>use_mega_calculator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Megazyme</dc:creator>
  <cp:lastModifiedBy>Maciej Peplinski</cp:lastModifiedBy>
  <cp:lastPrinted>2018-06-18T12:49:35Z</cp:lastPrinted>
  <dcterms:created xsi:type="dcterms:W3CDTF">2004-10-05T18:50:23Z</dcterms:created>
  <dcterms:modified xsi:type="dcterms:W3CDTF">2019-09-12T13:22:56Z</dcterms:modified>
</cp:coreProperties>
</file>