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GATE\"/>
    </mc:Choice>
  </mc:AlternateContent>
  <xr:revisionPtr revIDLastSave="0" documentId="13_ncr:48009_{20602152-8718-4201-91E2-4C1B688AA128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Instructions!$C$47</definedName>
    <definedName name="Dilution">MegaCalc!$H$14:$H$33</definedName>
    <definedName name="Instructions">Instructions!$A$2</definedName>
    <definedName name="_xlnm.Print_Area" localSheetId="0">Instructions!$B$2:$O$46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K14" i="1" s="1"/>
  <c r="F10" i="1"/>
  <c r="J16" i="1" s="1"/>
  <c r="L16" i="1" s="1"/>
  <c r="P16" i="1" s="1"/>
  <c r="K15" i="1"/>
  <c r="Q16" i="1"/>
  <c r="K19" i="1"/>
  <c r="J23" i="1"/>
  <c r="L23" i="1" s="1"/>
  <c r="P23" i="1" s="1"/>
  <c r="Q23" i="1"/>
  <c r="J27" i="1"/>
  <c r="L27" i="1" s="1"/>
  <c r="P27" i="1" s="1"/>
  <c r="Q27" i="1" s="1"/>
  <c r="J31" i="1"/>
  <c r="L31" i="1" s="1"/>
  <c r="P31" i="1" s="1"/>
  <c r="Q31" i="1" s="1"/>
  <c r="M33" i="1"/>
  <c r="K32" i="1"/>
  <c r="M29" i="1"/>
  <c r="K28" i="1"/>
  <c r="M25" i="1"/>
  <c r="K24" i="1"/>
  <c r="M21" i="1"/>
  <c r="K20" i="1"/>
  <c r="M17" i="1"/>
  <c r="K16" i="1"/>
  <c r="J17" i="1" l="1"/>
  <c r="L17" i="1" s="1"/>
  <c r="P17" i="1" s="1"/>
  <c r="Q17" i="1" s="1"/>
  <c r="J19" i="1"/>
  <c r="L19" i="1" s="1"/>
  <c r="P19" i="1" s="1"/>
  <c r="Q19" i="1" s="1"/>
  <c r="J21" i="1"/>
  <c r="L21" i="1" s="1"/>
  <c r="P21" i="1" s="1"/>
  <c r="Q21" i="1" s="1"/>
  <c r="K33" i="1"/>
  <c r="M30" i="1"/>
  <c r="J30" i="1"/>
  <c r="L30" i="1" s="1"/>
  <c r="P30" i="1" s="1"/>
  <c r="Q30" i="1" s="1"/>
  <c r="K29" i="1"/>
  <c r="M26" i="1"/>
  <c r="J26" i="1"/>
  <c r="L26" i="1" s="1"/>
  <c r="P26" i="1" s="1"/>
  <c r="Q26" i="1" s="1"/>
  <c r="K25" i="1"/>
  <c r="M22" i="1"/>
  <c r="J22" i="1"/>
  <c r="L22" i="1" s="1"/>
  <c r="P22" i="1" s="1"/>
  <c r="Q22" i="1" s="1"/>
  <c r="M18" i="1"/>
  <c r="J18" i="1"/>
  <c r="L18" i="1" s="1"/>
  <c r="P18" i="1" s="1"/>
  <c r="Q18" i="1" s="1"/>
  <c r="M14" i="1"/>
  <c r="J14" i="1"/>
  <c r="L14" i="1" s="1"/>
  <c r="P14" i="1" s="1"/>
  <c r="Q14" i="1" s="1"/>
  <c r="J15" i="1"/>
  <c r="L15" i="1" s="1"/>
  <c r="P15" i="1" s="1"/>
  <c r="Q15" i="1" s="1"/>
  <c r="K18" i="1"/>
  <c r="K22" i="1"/>
  <c r="K26" i="1"/>
  <c r="K30" i="1"/>
  <c r="J33" i="1"/>
  <c r="L33" i="1" s="1"/>
  <c r="P33" i="1" s="1"/>
  <c r="Q33" i="1" s="1"/>
  <c r="J29" i="1"/>
  <c r="L29" i="1" s="1"/>
  <c r="P29" i="1" s="1"/>
  <c r="Q29" i="1" s="1"/>
  <c r="J25" i="1"/>
  <c r="L25" i="1" s="1"/>
  <c r="P25" i="1" s="1"/>
  <c r="Q25" i="1" s="1"/>
  <c r="K21" i="1"/>
  <c r="K17" i="1"/>
  <c r="M15" i="1"/>
  <c r="M19" i="1"/>
  <c r="M23" i="1"/>
  <c r="M27" i="1"/>
  <c r="M31" i="1"/>
  <c r="M32" i="1"/>
  <c r="J32" i="1"/>
  <c r="L32" i="1" s="1"/>
  <c r="P32" i="1" s="1"/>
  <c r="Q32" i="1" s="1"/>
  <c r="K31" i="1"/>
  <c r="M28" i="1"/>
  <c r="J28" i="1"/>
  <c r="L28" i="1" s="1"/>
  <c r="P28" i="1" s="1"/>
  <c r="Q28" i="1" s="1"/>
  <c r="K27" i="1"/>
  <c r="M24" i="1"/>
  <c r="J24" i="1"/>
  <c r="L24" i="1" s="1"/>
  <c r="P24" i="1" s="1"/>
  <c r="Q24" i="1" s="1"/>
  <c r="K23" i="1"/>
  <c r="M20" i="1"/>
  <c r="J20" i="1"/>
  <c r="L20" i="1" s="1"/>
  <c r="P20" i="1" s="1"/>
  <c r="Q20" i="1" s="1"/>
  <c r="M16" i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D-Gluconic Acid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D-Gluconic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grams of D-Gluconic Acid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D-Gluconic Acid per 100 grams of sample</t>
        </r>
      </text>
    </comment>
  </commentList>
</comments>
</file>

<file path=xl/sharedStrings.xml><?xml version="1.0" encoding="utf-8"?>
<sst xmlns="http://schemas.openxmlformats.org/spreadsheetml/2006/main" count="58" uniqueCount="36">
  <si>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</si>
  <si>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</si>
  <si>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</si>
  <si>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</si>
  <si>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</si>
  <si>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</si>
  <si>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</si>
  <si>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</si>
  <si>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</si>
  <si>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</si>
  <si>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</si>
  <si>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</si>
  <si>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To zoom up or down, ensure that the Standard tool bar is showing (View &gt; Toolbars) and select a value from the Zoom drop-down list.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</si>
  <si>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</si>
  <si>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</si>
  <si>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</si>
  <si>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</si>
  <si>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</si>
  <si>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</si>
  <si>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</si>
  <si>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</si>
  <si>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 xml:space="preserve">Fill in the orange boxes and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will provide automatic results in the white boxes.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</si>
  <si>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</si>
  <si>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</si>
  <si>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</si>
  <si>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</si>
  <si>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</si>
  <si>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</si>
  <si>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</si>
  <si>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 xml:space="preserve">   Abs
(D-Gluconic Acid)</t>
  </si>
  <si>
    <t>D-Gluconic Acid
(g/L)</t>
  </si>
  <si>
    <t>D-Gluconic Acid (g/100g)</t>
  </si>
  <si>
    <t>is</t>
  </si>
  <si>
    <t>Megazyme Knowledge Base</t>
  </si>
  <si>
    <t>Customer Support</t>
  </si>
  <si>
    <t>K-GATE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</si>
</sst>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image" Target="../media/image1.png"/><Relationship Id="rId4" Type="http://schemas.openxmlformats.org/officeDocument/2006/relationships/hyperlink" Target="#Contact_u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546</xdr:rowOff>
    </xdr:from>
    <xdr:to>
      <xdr:col>15</xdr:col>
      <xdr:colOff>0</xdr:colOff>
      <xdr:row>6</xdr:row>
      <xdr:rowOff>46379</xdr:rowOff>
    </xdr:to>
    <xdr:pic>
      <xdr:nvPicPr>
        <xdr:cNvPr id="6351" name="Picture 80">
          <a:extLst>
            <a:ext uri="{FF2B5EF4-FFF2-40B4-BE49-F238E27FC236}">
              <a16:creationId xmlns:a16="http://schemas.microsoft.com/office/drawing/2014/main" id="{CCB471E4-EE56-4131-B6C2-C95537CDA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3473"/>
          <a:ext cx="8154329" cy="1323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19050</xdr:rowOff>
    </xdr:to>
    <xdr:sp macro="" textlink="">
      <xdr:nvSpPr>
        <xdr:cNvPr id="6352" name="Line 10">
          <a:extLst>
            <a:ext uri="{FF2B5EF4-FFF2-40B4-BE49-F238E27FC236}">
              <a16:creationId xmlns:a16="http://schemas.microsoft.com/office/drawing/2014/main" id="{DBC05499-20F5-43FF-AD13-CA0EA9B3556C}"/>
            </a:ext>
          </a:extLst>
        </xdr:cNvPr>
        <xdr:cNvSpPr>
          <a:spLocks noChangeShapeType="1"/>
        </xdr:cNvSpPr>
      </xdr:nvSpPr>
      <xdr:spPr bwMode="auto">
        <a:xfrm>
          <a:off x="1590675" y="4171950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4</xdr:col>
      <xdr:colOff>523875</xdr:colOff>
      <xdr:row>12</xdr:row>
      <xdr:rowOff>247901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A384B2F6-40C3-4C5F-B93A-9A1FF7694BAC}"/>
            </a:ext>
          </a:extLst>
        </xdr:cNvPr>
        <xdr:cNvSpPr>
          <a:spLocks noChangeArrowheads="1"/>
        </xdr:cNvSpPr>
      </xdr:nvSpPr>
      <xdr:spPr bwMode="auto">
        <a:xfrm>
          <a:off x="600075" y="3752850"/>
          <a:ext cx="20859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76200</xdr:rowOff>
    </xdr:from>
    <xdr:to>
      <xdr:col>8</xdr:col>
      <xdr:colOff>409575</xdr:colOff>
      <xdr:row>21</xdr:row>
      <xdr:rowOff>104775</xdr:rowOff>
    </xdr:to>
    <xdr:sp macro="" textlink="">
      <xdr:nvSpPr>
        <xdr:cNvPr id="6354" name="Line 12">
          <a:extLst>
            <a:ext uri="{FF2B5EF4-FFF2-40B4-BE49-F238E27FC236}">
              <a16:creationId xmlns:a16="http://schemas.microsoft.com/office/drawing/2014/main" id="{1CBBC4DF-104D-46B0-8BB9-C0CAD01FDDEC}"/>
            </a:ext>
          </a:extLst>
        </xdr:cNvPr>
        <xdr:cNvSpPr>
          <a:spLocks noChangeShapeType="1"/>
        </xdr:cNvSpPr>
      </xdr:nvSpPr>
      <xdr:spPr bwMode="auto">
        <a:xfrm flipH="1">
          <a:off x="3048000" y="5514975"/>
          <a:ext cx="192405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55" name="Line 14">
          <a:extLst>
            <a:ext uri="{FF2B5EF4-FFF2-40B4-BE49-F238E27FC236}">
              <a16:creationId xmlns:a16="http://schemas.microsoft.com/office/drawing/2014/main" id="{CFAC544D-3EF8-4C58-99AE-4FD516DC803C}"/>
            </a:ext>
          </a:extLst>
        </xdr:cNvPr>
        <xdr:cNvSpPr>
          <a:spLocks noChangeShapeType="1"/>
        </xdr:cNvSpPr>
      </xdr:nvSpPr>
      <xdr:spPr bwMode="auto">
        <a:xfrm flipH="1">
          <a:off x="31813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13</xdr:col>
      <xdr:colOff>371475</xdr:colOff>
      <xdr:row>17</xdr:row>
      <xdr:rowOff>114377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25EBB85F-ABBE-4639-9C9B-49DD141B986D}"/>
            </a:ext>
          </a:extLst>
        </xdr:cNvPr>
        <xdr:cNvSpPr>
          <a:spLocks noChangeArrowheads="1"/>
        </xdr:cNvSpPr>
      </xdr:nvSpPr>
      <xdr:spPr bwMode="auto">
        <a:xfrm>
          <a:off x="4171950" y="5114925"/>
          <a:ext cx="317182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E0B98F-218B-439E-A2A1-0BE88340010C}"/>
            </a:ext>
          </a:extLst>
        </xdr:cNvPr>
        <xdr:cNvSpPr txBox="1">
          <a:spLocks noChangeArrowheads="1"/>
        </xdr:cNvSpPr>
      </xdr:nvSpPr>
      <xdr:spPr bwMode="auto">
        <a:xfrm>
          <a:off x="6981825" y="1485900"/>
          <a:ext cx="10096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4CDDA3-8968-46F8-A76F-7C72F3F2D1D9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1144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02FF85-EFDC-449D-A5A8-8ED5B13A7CFA}"/>
            </a:ext>
          </a:extLst>
        </xdr:cNvPr>
        <xdr:cNvSpPr txBox="1">
          <a:spLocks noChangeArrowheads="1"/>
        </xdr:cNvSpPr>
      </xdr:nvSpPr>
      <xdr:spPr bwMode="auto">
        <a:xfrm>
          <a:off x="276225" y="11210925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28575</xdr:rowOff>
    </xdr:from>
    <xdr:to>
      <xdr:col>10</xdr:col>
      <xdr:colOff>180975</xdr:colOff>
      <xdr:row>20</xdr:row>
      <xdr:rowOff>114300</xdr:rowOff>
    </xdr:to>
    <xdr:sp macro="" textlink="">
      <xdr:nvSpPr>
        <xdr:cNvPr id="6366" name="AutoShape 59">
          <a:extLst>
            <a:ext uri="{FF2B5EF4-FFF2-40B4-BE49-F238E27FC236}">
              <a16:creationId xmlns:a16="http://schemas.microsoft.com/office/drawing/2014/main" id="{00004BC4-5A43-40E7-AE21-AFA21886E283}"/>
            </a:ext>
          </a:extLst>
        </xdr:cNvPr>
        <xdr:cNvSpPr>
          <a:spLocks noChangeArrowheads="1"/>
        </xdr:cNvSpPr>
      </xdr:nvSpPr>
      <xdr:spPr bwMode="auto">
        <a:xfrm>
          <a:off x="5305425" y="60388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323850</xdr:colOff>
      <xdr:row>15</xdr:row>
      <xdr:rowOff>72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02813870-33AF-4D34-B55A-968512E1930D}"/>
            </a:ext>
          </a:extLst>
        </xdr:cNvPr>
        <xdr:cNvSpPr>
          <a:spLocks noChangeArrowheads="1"/>
        </xdr:cNvSpPr>
      </xdr:nvSpPr>
      <xdr:spPr bwMode="auto">
        <a:xfrm>
          <a:off x="4171950" y="3819525"/>
          <a:ext cx="3771900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3BAE7376-C53B-40B3-86B4-DC34A7E613D1}"/>
            </a:ext>
          </a:extLst>
        </xdr:cNvPr>
        <xdr:cNvSpPr>
          <a:spLocks noChangeArrowheads="1"/>
        </xdr:cNvSpPr>
      </xdr:nvSpPr>
      <xdr:spPr bwMode="auto">
        <a:xfrm>
          <a:off x="314325" y="7210425"/>
          <a:ext cx="3857625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D-Gluconic acid by 1.8529. For absorbance readings at 334 nm (Hg lamp; ext. coeff. 6.18) multiply the calculated values for D-Gluconic acid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323850</xdr:colOff>
      <xdr:row>30</xdr:row>
      <xdr:rowOff>47722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7451542D-9CB8-4E7D-8B76-718EF5ECD27F}"/>
            </a:ext>
          </a:extLst>
        </xdr:cNvPr>
        <xdr:cNvSpPr>
          <a:spLocks noChangeArrowheads="1"/>
        </xdr:cNvSpPr>
      </xdr:nvSpPr>
      <xdr:spPr bwMode="auto">
        <a:xfrm>
          <a:off x="4676775" y="7219950"/>
          <a:ext cx="326707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70" name="Line 68">
          <a:extLst>
            <a:ext uri="{FF2B5EF4-FFF2-40B4-BE49-F238E27FC236}">
              <a16:creationId xmlns:a16="http://schemas.microsoft.com/office/drawing/2014/main" id="{4EC617E0-DF5E-47CE-AEA4-B2C9EA5A878F}"/>
            </a:ext>
          </a:extLst>
        </xdr:cNvPr>
        <xdr:cNvSpPr>
          <a:spLocks noChangeShapeType="1"/>
        </xdr:cNvSpPr>
      </xdr:nvSpPr>
      <xdr:spPr bwMode="auto">
        <a:xfrm flipH="1" flipV="1">
          <a:off x="4514850" y="7210425"/>
          <a:ext cx="15049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323850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9C3EBB16-8708-4FF4-B638-A4A0AE1DC6D5}"/>
            </a:ext>
          </a:extLst>
        </xdr:cNvPr>
        <xdr:cNvSpPr>
          <a:spLocks noChangeArrowheads="1"/>
        </xdr:cNvSpPr>
      </xdr:nvSpPr>
      <xdr:spPr bwMode="auto">
        <a:xfrm>
          <a:off x="5114925" y="8058150"/>
          <a:ext cx="28289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94E2DD-60CA-41A2-9A38-9987175581C2}"/>
            </a:ext>
          </a:extLst>
        </xdr:cNvPr>
        <xdr:cNvSpPr txBox="1">
          <a:spLocks noChangeArrowheads="1"/>
        </xdr:cNvSpPr>
      </xdr:nvSpPr>
      <xdr:spPr bwMode="auto">
        <a:xfrm>
          <a:off x="6981825" y="1695450"/>
          <a:ext cx="1257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142875</xdr:rowOff>
    </xdr:to>
    <xdr:sp macro="" textlink="">
      <xdr:nvSpPr>
        <xdr:cNvPr id="6374" name="Line 67">
          <a:extLst>
            <a:ext uri="{FF2B5EF4-FFF2-40B4-BE49-F238E27FC236}">
              <a16:creationId xmlns:a16="http://schemas.microsoft.com/office/drawing/2014/main" id="{65842C85-E5D6-4601-849D-526915DB0B35}"/>
            </a:ext>
          </a:extLst>
        </xdr:cNvPr>
        <xdr:cNvSpPr>
          <a:spLocks noChangeShapeType="1"/>
        </xdr:cNvSpPr>
      </xdr:nvSpPr>
      <xdr:spPr bwMode="auto">
        <a:xfrm flipH="1" flipV="1">
          <a:off x="3629025" y="7200900"/>
          <a:ext cx="1038225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89208</xdr:rowOff>
    </xdr:from>
    <xdr:to>
      <xdr:col>18</xdr:col>
      <xdr:colOff>0</xdr:colOff>
      <xdr:row>2</xdr:row>
      <xdr:rowOff>59009</xdr:rowOff>
    </xdr:to>
    <xdr:pic>
      <xdr:nvPicPr>
        <xdr:cNvPr id="2145" name="Picture 44">
          <a:extLst>
            <a:ext uri="{FF2B5EF4-FFF2-40B4-BE49-F238E27FC236}">
              <a16:creationId xmlns:a16="http://schemas.microsoft.com/office/drawing/2014/main" id="{04C358AB-2B42-41BD-A129-1B6C105A5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" y="89208"/>
          <a:ext cx="8186854" cy="132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47" name="AutoShape 11">
          <a:extLst>
            <a:ext uri="{FF2B5EF4-FFF2-40B4-BE49-F238E27FC236}">
              <a16:creationId xmlns:a16="http://schemas.microsoft.com/office/drawing/2014/main" id="{4A8C62AF-AE07-40C7-8694-9EC386981200}"/>
            </a:ext>
          </a:extLst>
        </xdr:cNvPr>
        <xdr:cNvSpPr>
          <a:spLocks noChangeArrowheads="1"/>
        </xdr:cNvSpPr>
      </xdr:nvSpPr>
      <xdr:spPr bwMode="auto">
        <a:xfrm>
          <a:off x="518160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105385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33500B-C4E8-4E36-957B-2477F37BA33E}"/>
            </a:ext>
          </a:extLst>
        </xdr:cNvPr>
        <xdr:cNvSpPr txBox="1">
          <a:spLocks noChangeArrowheads="1"/>
        </xdr:cNvSpPr>
      </xdr:nvSpPr>
      <xdr:spPr bwMode="auto">
        <a:xfrm>
          <a:off x="7048500" y="14763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133737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422FE6-4A52-4FCF-95B1-CBA561131573}"/>
            </a:ext>
          </a:extLst>
        </xdr:cNvPr>
        <xdr:cNvSpPr txBox="1">
          <a:spLocks noChangeArrowheads="1"/>
        </xdr:cNvSpPr>
      </xdr:nvSpPr>
      <xdr:spPr bwMode="auto">
        <a:xfrm>
          <a:off x="7048500" y="16478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171450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A5D372-56F4-46E9-B1AD-A8D62FDFA19E}"/>
            </a:ext>
          </a:extLst>
        </xdr:cNvPr>
        <xdr:cNvSpPr txBox="1">
          <a:spLocks noChangeArrowheads="1"/>
        </xdr:cNvSpPr>
      </xdr:nvSpPr>
      <xdr:spPr bwMode="auto">
        <a:xfrm>
          <a:off x="247650" y="7239000"/>
          <a:ext cx="16287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zoomScale="82" zoomScaleNormal="82" workbookViewId="0">
      <selection activeCell="N46" sqref="N46"/>
    </sheetView>
  </sheetViews>
  <sheetFormatPr defaultColWidth="12.28515625" defaultRowHeight="15" x14ac:dyDescent="0.3"/>
  <cols>
    <col min="1" max="2" width="1.7109375" style="25" customWidth="1"/>
    <col min="3" max="3" width="13.7109375" style="34" customWidth="1"/>
    <col min="4" max="4" width="15.2851562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9.42578125" style="25" customWidth="1"/>
    <col min="12" max="12" width="8.7109375" style="25" customWidth="1"/>
    <col min="13" max="13" width="8.28515625" style="25" customWidth="1"/>
    <col min="14" max="14" width="9.7109375" style="25" customWidth="1"/>
    <col min="15" max="15" width="9.2851562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20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2" t="s">
        <v>23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24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63" t="s">
        <v>21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12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15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16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13</v>
      </c>
      <c r="F16" s="72" t="s">
        <v>14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17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60" x14ac:dyDescent="0.3">
      <c r="A21" s="24" t="s">
        <v>32</v>
      </c>
      <c r="B21" s="26"/>
      <c r="C21" s="32"/>
      <c r="D21" s="29" t="s">
        <v>0</v>
      </c>
      <c r="E21" s="75" t="s">
        <v>13</v>
      </c>
      <c r="F21" s="75" t="s">
        <v>14</v>
      </c>
      <c r="G21" s="30" t="s">
        <v>18</v>
      </c>
      <c r="H21" s="30" t="s">
        <v>19</v>
      </c>
      <c r="I21" s="26"/>
      <c r="J21" s="76"/>
      <c r="K21" s="30" t="s">
        <v>29</v>
      </c>
      <c r="L21" s="30" t="s">
        <v>30</v>
      </c>
      <c r="M21" s="30" t="s">
        <v>2</v>
      </c>
      <c r="N21" s="30" t="s">
        <v>31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22</v>
      </c>
      <c r="L22" s="79"/>
      <c r="M22" s="80"/>
      <c r="N22" s="79" t="s">
        <v>22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22</v>
      </c>
      <c r="L23" s="79"/>
      <c r="M23" s="80"/>
      <c r="N23" s="79" t="s">
        <v>22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22</v>
      </c>
      <c r="L24" s="79"/>
      <c r="M24" s="80"/>
      <c r="N24" s="79" t="s">
        <v>22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25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16.899999999999999" customHeight="1" x14ac:dyDescent="0.35">
      <c r="A39" s="41"/>
      <c r="B39" s="44"/>
      <c r="C39" s="94" t="s">
        <v>8</v>
      </c>
      <c r="D39" s="95"/>
      <c r="E39" s="96"/>
      <c r="F39" s="96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5"/>
      <c r="D40" s="95"/>
      <c r="E40" s="96"/>
      <c r="F40" s="96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33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34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 s="87" t="s">
        <v>35</v>
      </c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45"/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O25:O65536 N25:N43 N45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Normal="100" workbookViewId="0">
      <selection activeCell="D7" sqref="D7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8.2851562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0.855468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15</v>
      </c>
      <c r="E4" s="97"/>
      <c r="F4" s="98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16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13</v>
      </c>
      <c r="F7" s="55" t="s">
        <v>14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IF(ISERROR((A1_blank_1+A1_blank_2)/COUNT(E8:E9)),0,(A1_blank_1+A1_blank_2)/COUNT(E8:E9))</f>
        <v>0</v>
      </c>
      <c r="F10" s="89">
        <f>IF(ISERROR((A2_blank_1+A2_blank_2)/COUNT(F8:F9)),0,(A2_blank_1+A2_blank_2)/COUNT(F8:F9))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17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13</v>
      </c>
      <c r="F13" s="54" t="s">
        <v>14</v>
      </c>
      <c r="G13" s="20" t="s">
        <v>18</v>
      </c>
      <c r="H13" s="20" t="s">
        <v>19</v>
      </c>
      <c r="I13" s="56"/>
      <c r="J13" s="90" t="s">
        <v>26</v>
      </c>
      <c r="K13" s="30" t="s">
        <v>29</v>
      </c>
      <c r="L13" s="90" t="s">
        <v>27</v>
      </c>
      <c r="M13" s="30" t="s">
        <v>30</v>
      </c>
      <c r="N13" s="56"/>
      <c r="O13" s="20" t="s">
        <v>2</v>
      </c>
      <c r="P13" s="90" t="s">
        <v>28</v>
      </c>
      <c r="Q13" s="30" t="s">
        <v>31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>(A2_sample-A1_sample)-(A2_blank_ave-A1_blank_ave)</f>
        <v>0</v>
      </c>
      <c r="K14" s="19" t="str">
        <f>IF(OR(ISBLANK(A1_sample),ISBLANK(A2_sample),A1_blank_ave=0,A2_blank_ave=0),"",Change_absorbance)</f>
        <v/>
      </c>
      <c r="L14" s="91">
        <f>0.07906*J14*Dilution/Sample_volume</f>
        <v>0</v>
      </c>
      <c r="M14" s="19" t="str">
        <f>IF(OR(ISBLANK(A1_sample),ISBLANK(A2_sample),A1_blank_ave=0,A2_blank_ave=0),"",Concentration_gL)</f>
        <v/>
      </c>
      <c r="N14" s="7"/>
      <c r="O14" s="51"/>
      <c r="P14" s="91" t="e">
        <f>Concentration_gL*100/Sample_con_gL</f>
        <v>#DIV/0!</v>
      </c>
      <c r="Q14" s="53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ref="J15:J33" si="0">(A2_sample-A1_sample)-(A2_blank_ave-A1_blank_ave)</f>
        <v>0</v>
      </c>
      <c r="K15" s="19" t="str">
        <f t="shared" ref="K15:K33" si="1">IF(OR(ISBLANK(A1_sample),ISBLANK(A2_sample),A1_blank_ave=0,A2_blank_ave=0),"",Change_absorbance)</f>
        <v/>
      </c>
      <c r="L15" s="91">
        <f t="shared" ref="L15:L33" si="2">0.07906*J15*Dilution/Sample_volume</f>
        <v>0</v>
      </c>
      <c r="M15" s="19" t="str">
        <f t="shared" ref="M15:M33" si="3">IF(OR(ISBLANK(A1_sample),ISBLANK(A2_sample),A1_blank_ave=0,A2_blank_ave=0),"",Concentration_gL)</f>
        <v/>
      </c>
      <c r="N15" s="7"/>
      <c r="O15" s="51"/>
      <c r="P15" s="91" t="e">
        <f t="shared" ref="P15:P33" si="4">Concentration_gL*100/Sample_con_gL</f>
        <v>#DIV/0!</v>
      </c>
      <c r="Q15" s="53" t="str">
        <f t="shared" ref="Q15:Q33" si="5"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19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19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19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19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19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19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19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19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19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19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19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19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19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19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19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19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19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19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5"/>
      <c r="D34" s="48"/>
      <c r="E34" s="49"/>
      <c r="F34" s="49"/>
      <c r="G34" s="49"/>
      <c r="H34" s="49"/>
      <c r="I34" s="5"/>
      <c r="J34" s="5"/>
      <c r="K34" s="36"/>
      <c r="L34" s="36"/>
      <c r="M34" s="36"/>
      <c r="N34" s="5"/>
      <c r="O34" s="49"/>
      <c r="P34" s="5"/>
      <c r="Q34" s="36"/>
      <c r="R34" s="5"/>
      <c r="S34" s="8"/>
    </row>
    <row r="35" spans="1:19" x14ac:dyDescent="0.3">
      <c r="A35" s="9"/>
      <c r="B35" s="5"/>
      <c r="C35" s="5"/>
      <c r="D35" s="48"/>
      <c r="E35" s="49"/>
      <c r="F35" s="49"/>
      <c r="G35" s="49"/>
      <c r="H35" s="49"/>
      <c r="I35" s="5"/>
      <c r="J35" s="5"/>
      <c r="K35" s="36"/>
      <c r="L35" s="36"/>
      <c r="M35" s="36"/>
      <c r="N35" s="5"/>
      <c r="O35" s="49"/>
      <c r="P35" s="5"/>
      <c r="Q35" s="36"/>
      <c r="R35" s="5"/>
      <c r="S35" s="8"/>
    </row>
    <row r="36" spans="1:19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F4"/>
  </mergeCells>
  <phoneticPr fontId="0" type="noConversion"/>
  <conditionalFormatting sqref="E10:F10">
    <cfRule type="cellIs" dxfId="0" priority="1" stopIfTrue="1" operator="equal">
      <formula>0</formula>
    </cfRule>
  </conditionalFormatting>
  <dataValidations count="3">
    <dataValidation type="decimal" errorStyle="warning" allowBlank="1" showErrorMessage="1" error="Please enter numeric values only." sqref="G8:G10 O34:O35 G34:H35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E14:H33 E8:F10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2004-11-03T13:21:48Z</cp:lastPrinted>
  <dcterms:created xsi:type="dcterms:W3CDTF">2004-10-05T18:50:23Z</dcterms:created>
  <dcterms:modified xsi:type="dcterms:W3CDTF">2019-09-12T14:36:00Z</dcterms:modified>
</cp:coreProperties>
</file>