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R:\MegaCalc\New header\"/>
    </mc:Choice>
  </mc:AlternateContent>
  <xr:revisionPtr revIDLastSave="0" documentId="13_ncr:48009_{D969A3C7-3038-4C21-93D2-9A27381082DE}" xr6:coauthVersionLast="45" xr6:coauthVersionMax="45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bsorbance">MegaCalc!$G$9:$G$48</definedName>
    <definedName name="Analyte_mUnits">MegaCalc!$J$9:$J$48</definedName>
    <definedName name="Analyte_Units_g">MegaCalc!$R$9:$R$48</definedName>
    <definedName name="Analyte_UnitsL">MegaCalc!$N$9:$N$48</definedName>
    <definedName name="Contact_us">Instructions!$D$40</definedName>
    <definedName name="Dilution">MegaCalc!$M$9:$M$48</definedName>
    <definedName name="Extract_vol">MegaCalc!$Q$9:$Q$48</definedName>
    <definedName name="Instructions">Instructions!$A$2</definedName>
    <definedName name="_xlnm.Print_Area" localSheetId="0">Instructions!$B$2:$P$43</definedName>
    <definedName name="_xlnm.Print_Area" localSheetId="1">MegaCalc!$B$2:$T$51</definedName>
    <definedName name="_xlnm.Print_Titles" localSheetId="1">MegaCalc!$7:$7</definedName>
    <definedName name="Sample_A1">MegaCalc!$E$9:$E$48</definedName>
    <definedName name="Sample_A2">MegaCalc!$F$9:$F$48</definedName>
    <definedName name="Sample_volume">MegaCalc!$I$9:$I$48</definedName>
    <definedName name="Sample_weight">MegaCalc!$P$9:$P$48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J10" i="1"/>
  <c r="G11" i="1"/>
  <c r="G12" i="1"/>
  <c r="H12" i="1"/>
  <c r="G13" i="1"/>
  <c r="H13" i="1"/>
  <c r="G14" i="1"/>
  <c r="J14" i="1"/>
  <c r="G15" i="1"/>
  <c r="G16" i="1"/>
  <c r="J16" i="1"/>
  <c r="G17" i="1"/>
  <c r="H17" i="1"/>
  <c r="G18" i="1"/>
  <c r="J18" i="1"/>
  <c r="G19" i="1"/>
  <c r="J19" i="1"/>
  <c r="N19" i="1"/>
  <c r="G20" i="1"/>
  <c r="J20" i="1"/>
  <c r="G21" i="1"/>
  <c r="H21" i="1"/>
  <c r="G22" i="1"/>
  <c r="J22" i="1"/>
  <c r="G23" i="1"/>
  <c r="G24" i="1"/>
  <c r="J24" i="1"/>
  <c r="G25" i="1"/>
  <c r="H25" i="1"/>
  <c r="G26" i="1"/>
  <c r="J26" i="1"/>
  <c r="G27" i="1"/>
  <c r="H27" i="1"/>
  <c r="G28" i="1"/>
  <c r="J28" i="1"/>
  <c r="G29" i="1"/>
  <c r="J29" i="1"/>
  <c r="G30" i="1"/>
  <c r="J30" i="1"/>
  <c r="G31" i="1"/>
  <c r="G32" i="1"/>
  <c r="J32" i="1"/>
  <c r="G33" i="1"/>
  <c r="J33" i="1"/>
  <c r="K33" i="1"/>
  <c r="G34" i="1"/>
  <c r="J34" i="1"/>
  <c r="G35" i="1"/>
  <c r="J35" i="1"/>
  <c r="N35" i="1"/>
  <c r="G36" i="1"/>
  <c r="J36" i="1"/>
  <c r="G37" i="1"/>
  <c r="H37" i="1"/>
  <c r="G38" i="1"/>
  <c r="J38" i="1"/>
  <c r="G39" i="1"/>
  <c r="G40" i="1"/>
  <c r="J40" i="1"/>
  <c r="G41" i="1"/>
  <c r="H41" i="1"/>
  <c r="G42" i="1"/>
  <c r="J42" i="1"/>
  <c r="G43" i="1"/>
  <c r="G44" i="1"/>
  <c r="J44" i="1"/>
  <c r="G45" i="1"/>
  <c r="H45" i="1"/>
  <c r="G46" i="1"/>
  <c r="J46" i="1"/>
  <c r="K46" i="1"/>
  <c r="G47" i="1"/>
  <c r="J47" i="1"/>
  <c r="G48" i="1"/>
  <c r="J48" i="1"/>
  <c r="H14" i="1"/>
  <c r="H19" i="1"/>
  <c r="H24" i="1"/>
  <c r="H34" i="1"/>
  <c r="H40" i="1"/>
  <c r="H47" i="1"/>
  <c r="H48" i="1"/>
  <c r="G9" i="1"/>
  <c r="J9" i="1"/>
  <c r="G20" i="6"/>
  <c r="I20" i="6"/>
  <c r="K20" i="6"/>
  <c r="N20" i="6"/>
  <c r="G21" i="6"/>
  <c r="I21" i="6"/>
  <c r="K21" i="6"/>
  <c r="N21" i="6"/>
  <c r="H46" i="1"/>
  <c r="H32" i="1"/>
  <c r="H22" i="1"/>
  <c r="H10" i="1"/>
  <c r="J17" i="1"/>
  <c r="K17" i="1"/>
  <c r="H30" i="1"/>
  <c r="H38" i="1"/>
  <c r="H26" i="1"/>
  <c r="H18" i="1"/>
  <c r="N48" i="1"/>
  <c r="K48" i="1"/>
  <c r="K29" i="1"/>
  <c r="N29" i="1"/>
  <c r="O29" i="1"/>
  <c r="K47" i="1"/>
  <c r="N47" i="1"/>
  <c r="H16" i="1"/>
  <c r="J13" i="1"/>
  <c r="K13" i="1"/>
  <c r="N17" i="1"/>
  <c r="H36" i="1"/>
  <c r="H28" i="1"/>
  <c r="H20" i="1"/>
  <c r="J41" i="1"/>
  <c r="K41" i="1"/>
  <c r="N46" i="1"/>
  <c r="R46" i="1"/>
  <c r="S46" i="1"/>
  <c r="H42" i="1"/>
  <c r="J21" i="1"/>
  <c r="K21" i="1"/>
  <c r="J37" i="1"/>
  <c r="K37" i="1"/>
  <c r="N33" i="1"/>
  <c r="R33" i="1"/>
  <c r="S33" i="1"/>
  <c r="O17" i="1"/>
  <c r="R17" i="1"/>
  <c r="S17" i="1"/>
  <c r="K40" i="1"/>
  <c r="N40" i="1"/>
  <c r="K36" i="1"/>
  <c r="N36" i="1"/>
  <c r="K32" i="1"/>
  <c r="N32" i="1"/>
  <c r="K28" i="1"/>
  <c r="N28" i="1"/>
  <c r="K24" i="1"/>
  <c r="N24" i="1"/>
  <c r="K20" i="1"/>
  <c r="N20" i="1"/>
  <c r="K16" i="1"/>
  <c r="N16" i="1"/>
  <c r="K19" i="1"/>
  <c r="K35" i="1"/>
  <c r="O46" i="1"/>
  <c r="R29" i="1"/>
  <c r="S29" i="1"/>
  <c r="O33" i="1"/>
  <c r="R35" i="1"/>
  <c r="S35" i="1"/>
  <c r="O35" i="1"/>
  <c r="R19" i="1"/>
  <c r="S19" i="1"/>
  <c r="O19" i="1"/>
  <c r="J11" i="1"/>
  <c r="H11" i="1"/>
  <c r="N41" i="1"/>
  <c r="H43" i="1"/>
  <c r="J43" i="1"/>
  <c r="J39" i="1"/>
  <c r="H39" i="1"/>
  <c r="H31" i="1"/>
  <c r="J31" i="1"/>
  <c r="J23" i="1"/>
  <c r="H23" i="1"/>
  <c r="H15" i="1"/>
  <c r="J15" i="1"/>
  <c r="H35" i="1"/>
  <c r="N42" i="1"/>
  <c r="K42" i="1"/>
  <c r="N38" i="1"/>
  <c r="K38" i="1"/>
  <c r="N34" i="1"/>
  <c r="K34" i="1"/>
  <c r="N30" i="1"/>
  <c r="K30" i="1"/>
  <c r="N26" i="1"/>
  <c r="K26" i="1"/>
  <c r="N22" i="1"/>
  <c r="K22" i="1"/>
  <c r="N18" i="1"/>
  <c r="K18" i="1"/>
  <c r="N14" i="1"/>
  <c r="K14" i="1"/>
  <c r="N10" i="1"/>
  <c r="K10" i="1"/>
  <c r="J27" i="1"/>
  <c r="N37" i="1"/>
  <c r="J12" i="1"/>
  <c r="J25" i="1"/>
  <c r="J45" i="1"/>
  <c r="H44" i="1"/>
  <c r="N44" i="1"/>
  <c r="K44" i="1"/>
  <c r="K9" i="1"/>
  <c r="N9" i="1"/>
  <c r="R9" i="1"/>
  <c r="S9" i="1"/>
  <c r="H9" i="1"/>
  <c r="H33" i="1"/>
  <c r="H29" i="1"/>
  <c r="N21" i="1"/>
  <c r="O47" i="1"/>
  <c r="R47" i="1"/>
  <c r="S47" i="1"/>
  <c r="N13" i="1"/>
  <c r="O13" i="1"/>
  <c r="O48" i="1"/>
  <c r="R48" i="1"/>
  <c r="S48" i="1"/>
  <c r="O40" i="1"/>
  <c r="R40" i="1"/>
  <c r="S40" i="1"/>
  <c r="O21" i="1"/>
  <c r="R21" i="1"/>
  <c r="S21" i="1"/>
  <c r="R26" i="1"/>
  <c r="S26" i="1"/>
  <c r="O26" i="1"/>
  <c r="O16" i="1"/>
  <c r="R16" i="1"/>
  <c r="S16" i="1"/>
  <c r="N45" i="1"/>
  <c r="K45" i="1"/>
  <c r="N39" i="1"/>
  <c r="K39" i="1"/>
  <c r="R10" i="1"/>
  <c r="S10" i="1"/>
  <c r="O10" i="1"/>
  <c r="R34" i="1"/>
  <c r="S34" i="1"/>
  <c r="O34" i="1"/>
  <c r="O41" i="1"/>
  <c r="R41" i="1"/>
  <c r="S41" i="1"/>
  <c r="O32" i="1"/>
  <c r="R32" i="1"/>
  <c r="S32" i="1"/>
  <c r="O37" i="1"/>
  <c r="R37" i="1"/>
  <c r="S37" i="1"/>
  <c r="N15" i="1"/>
  <c r="K15" i="1"/>
  <c r="R18" i="1"/>
  <c r="S18" i="1"/>
  <c r="O18" i="1"/>
  <c r="R42" i="1"/>
  <c r="S42" i="1"/>
  <c r="O42" i="1"/>
  <c r="O24" i="1"/>
  <c r="R24" i="1"/>
  <c r="S24" i="1"/>
  <c r="N23" i="1"/>
  <c r="K23" i="1"/>
  <c r="K25" i="1"/>
  <c r="N25" i="1"/>
  <c r="N27" i="1"/>
  <c r="K27" i="1"/>
  <c r="R14" i="1"/>
  <c r="S14" i="1"/>
  <c r="O14" i="1"/>
  <c r="R22" i="1"/>
  <c r="S22" i="1"/>
  <c r="O22" i="1"/>
  <c r="R30" i="1"/>
  <c r="S30" i="1"/>
  <c r="O30" i="1"/>
  <c r="R38" i="1"/>
  <c r="S38" i="1"/>
  <c r="O38" i="1"/>
  <c r="N31" i="1"/>
  <c r="K31" i="1"/>
  <c r="N43" i="1"/>
  <c r="K43" i="1"/>
  <c r="N11" i="1"/>
  <c r="K11" i="1"/>
  <c r="O20" i="1"/>
  <c r="R20" i="1"/>
  <c r="S20" i="1"/>
  <c r="O28" i="1"/>
  <c r="R28" i="1"/>
  <c r="S28" i="1"/>
  <c r="O36" i="1"/>
  <c r="R36" i="1"/>
  <c r="S36" i="1"/>
  <c r="K12" i="1"/>
  <c r="N12" i="1"/>
  <c r="R44" i="1"/>
  <c r="S44" i="1"/>
  <c r="O44" i="1"/>
  <c r="O9" i="1"/>
  <c r="R13" i="1"/>
  <c r="S13" i="1"/>
  <c r="R11" i="1"/>
  <c r="S11" i="1"/>
  <c r="O11" i="1"/>
  <c r="R31" i="1"/>
  <c r="S31" i="1"/>
  <c r="O31" i="1"/>
  <c r="R39" i="1"/>
  <c r="S39" i="1"/>
  <c r="O39" i="1"/>
  <c r="O12" i="1"/>
  <c r="R12" i="1"/>
  <c r="S12" i="1"/>
  <c r="O25" i="1"/>
  <c r="R25" i="1"/>
  <c r="S25" i="1"/>
  <c r="R43" i="1"/>
  <c r="S43" i="1"/>
  <c r="O43" i="1"/>
  <c r="R27" i="1"/>
  <c r="S27" i="1"/>
  <c r="O27" i="1"/>
  <c r="R23" i="1"/>
  <c r="S23" i="1"/>
  <c r="O23" i="1"/>
  <c r="R15" i="1"/>
  <c r="S15" i="1"/>
  <c r="O15" i="1"/>
  <c r="R45" i="1"/>
  <c r="S45" i="1"/>
  <c r="O45" i="1"/>
</calcChain>
</file>

<file path=xl/sharedStrings.xml><?xml version="1.0" encoding="utf-8"?>
<sst xmlns="http://schemas.openxmlformats.org/spreadsheetml/2006/main" count="47" uniqueCount="31">
  <si>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</si>
  <si>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</si>
  <si>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</si>
  <si>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</si>
  <si>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</si>
  <si>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</si>
  <si>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</si>
  <si>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</si>
  <si>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</si>
  <si>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</si>
  <si>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</si>
  <si>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</si>
  <si>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</si>
  <si>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</si>
  <si>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</si>
  <si>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Extract volume (mL)</t>
  </si>
  <si>
    <t>Absorbance values</t>
  </si>
  <si>
    <t>Absorbance</t>
  </si>
  <si>
    <t>Dilution 
(-fold)</t>
  </si>
  <si>
    <t>0 min</t>
  </si>
  <si>
    <t>20 min</t>
  </si>
  <si>
    <t>Sample volume (mL)</t>
  </si>
  <si>
    <t>Glucose oxidase
(mUnits/ assay)</t>
  </si>
  <si>
    <t>Glucose oxidase
(Units/L)</t>
  </si>
  <si>
    <t>Sample weight 
(grams)</t>
  </si>
  <si>
    <t>Glucose oxidase
(Units/ gram)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</si>
  <si>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from raw absorbance data. </t>
    </r>
  </si>
  <si>
    <t>Megazyme Knowledge Base</t>
  </si>
  <si>
    <t>Customer Support</t>
  </si>
  <si>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</t>
    </r>
  </si>
  <si>
    <t>K-GLOX 01/20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</si>
</sst>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0" formatCode="0.0000"/>
    <numFmt numFmtId="194" formatCode="0.000"/>
  </numFmts>
  <fonts count="18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  <font>
      <b/>
      <sz val="10"/>
      <name val="Symbol"/>
      <family val="1"/>
      <charset val="2"/>
    </font>
    <font>
      <b/>
      <sz val="10"/>
      <name val="Gill Sans MT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90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90" fontId="1" fillId="2" borderId="0" xfId="0" applyNumberFormat="1" applyFont="1" applyFill="1" applyBorder="1" applyAlignment="1" applyProtection="1">
      <alignment horizontal="left"/>
    </xf>
    <xf numFmtId="190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Protection="1">
      <protection locked="0"/>
    </xf>
    <xf numFmtId="190" fontId="1" fillId="2" borderId="0" xfId="0" applyNumberFormat="1" applyFont="1" applyFill="1" applyBorder="1" applyProtection="1">
      <protection locked="0"/>
    </xf>
    <xf numFmtId="190" fontId="7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0" xfId="0" applyFont="1" applyFill="1" applyAlignment="1" applyProtection="1">
      <alignment wrapText="1"/>
    </xf>
    <xf numFmtId="0" fontId="7" fillId="2" borderId="0" xfId="0" applyFont="1" applyFill="1" applyAlignment="1" applyProtection="1"/>
    <xf numFmtId="0" fontId="12" fillId="0" borderId="0" xfId="0" applyFont="1" applyAlignment="1" applyProtection="1"/>
    <xf numFmtId="0" fontId="7" fillId="2" borderId="0" xfId="0" applyFont="1" applyFill="1" applyProtection="1"/>
    <xf numFmtId="0" fontId="7" fillId="2" borderId="0" xfId="0" applyFont="1" applyFill="1" applyBorder="1" applyAlignment="1" applyProtection="1"/>
    <xf numFmtId="0" fontId="3" fillId="2" borderId="0" xfId="1" applyFill="1" applyAlignment="1" applyProtection="1">
      <alignment horizontal="right" vertical="top" wrapText="1"/>
    </xf>
    <xf numFmtId="0" fontId="10" fillId="2" borderId="0" xfId="0" applyFont="1" applyFill="1" applyProtection="1"/>
    <xf numFmtId="0" fontId="2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left"/>
    </xf>
    <xf numFmtId="0" fontId="12" fillId="2" borderId="0" xfId="0" applyFont="1" applyFill="1" applyProtection="1"/>
    <xf numFmtId="0" fontId="9" fillId="0" borderId="0" xfId="0" applyFont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13" fillId="2" borderId="0" xfId="1" applyFont="1" applyFill="1" applyAlignment="1" applyProtection="1"/>
    <xf numFmtId="0" fontId="7" fillId="2" borderId="0" xfId="1" applyFont="1" applyFill="1" applyAlignment="1" applyProtection="1">
      <alignment wrapText="1"/>
    </xf>
    <xf numFmtId="0" fontId="12" fillId="2" borderId="0" xfId="0" applyFont="1" applyFill="1" applyAlignment="1" applyProtection="1"/>
    <xf numFmtId="0" fontId="13" fillId="2" borderId="0" xfId="1" applyFont="1" applyFill="1" applyAlignment="1" applyProtection="1">
      <alignment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0" xfId="0" applyFill="1" applyAlignment="1" applyProtection="1">
      <alignment wrapText="1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5" fillId="0" borderId="0" xfId="0" applyFont="1" applyBorder="1" applyAlignment="1" applyProtection="1">
      <alignment horizontal="left"/>
      <protection locked="0"/>
    </xf>
    <xf numFmtId="0" fontId="1" fillId="4" borderId="1" xfId="0" applyFont="1" applyFill="1" applyBorder="1" applyProtection="1">
      <protection locked="0"/>
    </xf>
    <xf numFmtId="190" fontId="1" fillId="5" borderId="1" xfId="0" applyNumberFormat="1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 vertical="top" wrapText="1"/>
    </xf>
    <xf numFmtId="190" fontId="1" fillId="4" borderId="4" xfId="0" applyNumberFormat="1" applyFont="1" applyFill="1" applyBorder="1" applyAlignment="1" applyProtection="1">
      <alignment horizontal="left"/>
    </xf>
    <xf numFmtId="190" fontId="1" fillId="2" borderId="1" xfId="0" applyNumberFormat="1" applyFont="1" applyFill="1" applyBorder="1" applyProtection="1"/>
    <xf numFmtId="0" fontId="2" fillId="2" borderId="2" xfId="0" applyFont="1" applyFill="1" applyBorder="1" applyAlignment="1" applyProtection="1">
      <alignment horizontal="center" vertical="top" wrapText="1"/>
    </xf>
    <xf numFmtId="2" fontId="1" fillId="3" borderId="0" xfId="0" applyNumberFormat="1" applyFont="1" applyFill="1" applyBorder="1" applyProtection="1"/>
    <xf numFmtId="2" fontId="1" fillId="2" borderId="0" xfId="0" applyNumberFormat="1" applyFont="1" applyFill="1" applyBorder="1" applyProtection="1"/>
    <xf numFmtId="2" fontId="1" fillId="2" borderId="0" xfId="0" applyNumberFormat="1" applyFont="1" applyFill="1" applyProtection="1"/>
    <xf numFmtId="2" fontId="2" fillId="2" borderId="2" xfId="0" applyNumberFormat="1" applyFont="1" applyFill="1" applyBorder="1" applyAlignment="1" applyProtection="1">
      <alignment horizontal="center" vertical="top" wrapText="1"/>
    </xf>
    <xf numFmtId="2" fontId="1" fillId="2" borderId="1" xfId="0" applyNumberFormat="1" applyFont="1" applyFill="1" applyBorder="1" applyProtection="1"/>
    <xf numFmtId="2" fontId="1" fillId="3" borderId="0" xfId="0" applyNumberFormat="1" applyFont="1" applyFill="1" applyProtection="1"/>
    <xf numFmtId="2" fontId="1" fillId="0" borderId="0" xfId="0" applyNumberFormat="1" applyFont="1" applyProtection="1"/>
    <xf numFmtId="0" fontId="15" fillId="4" borderId="5" xfId="0" applyFont="1" applyFill="1" applyBorder="1" applyAlignment="1" applyProtection="1">
      <alignment horizontal="left"/>
    </xf>
    <xf numFmtId="0" fontId="15" fillId="4" borderId="6" xfId="0" applyFont="1" applyFill="1" applyBorder="1" applyAlignment="1" applyProtection="1">
      <alignment horizontal="left"/>
    </xf>
    <xf numFmtId="0" fontId="1" fillId="0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190" fontId="1" fillId="4" borderId="1" xfId="0" applyNumberFormat="1" applyFont="1" applyFill="1" applyBorder="1" applyProtection="1"/>
    <xf numFmtId="190" fontId="1" fillId="2" borderId="0" xfId="0" applyNumberFormat="1" applyFont="1" applyFill="1" applyBorder="1" applyProtection="1"/>
    <xf numFmtId="2" fontId="1" fillId="4" borderId="1" xfId="0" applyNumberFormat="1" applyFont="1" applyFill="1" applyBorder="1" applyProtection="1">
      <protection locked="0"/>
    </xf>
    <xf numFmtId="2" fontId="1" fillId="5" borderId="1" xfId="0" applyNumberFormat="1" applyFont="1" applyFill="1" applyBorder="1" applyProtection="1">
      <protection locked="0"/>
    </xf>
    <xf numFmtId="194" fontId="1" fillId="5" borderId="1" xfId="0" applyNumberFormat="1" applyFont="1" applyFill="1" applyBorder="1" applyProtection="1">
      <protection locked="0"/>
    </xf>
    <xf numFmtId="0" fontId="2" fillId="2" borderId="0" xfId="0" applyFont="1" applyFill="1" applyBorder="1" applyAlignment="1">
      <alignment horizontal="right"/>
    </xf>
    <xf numFmtId="0" fontId="17" fillId="2" borderId="2" xfId="0" applyFont="1" applyFill="1" applyBorder="1" applyAlignment="1" applyProtection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7" fillId="2" borderId="0" xfId="0" applyFont="1" applyFill="1" applyAlignment="1" applyProtection="1">
      <alignment vertical="top" wrapText="1"/>
    </xf>
    <xf numFmtId="0" fontId="0" fillId="0" borderId="0" xfId="0" applyAlignment="1" applyProtection="1"/>
    <xf numFmtId="0" fontId="9" fillId="0" borderId="0" xfId="0" applyFont="1" applyProtection="1"/>
    <xf numFmtId="0" fontId="2" fillId="2" borderId="4" xfId="0" applyFont="1" applyFill="1" applyBorder="1" applyAlignment="1" applyProtection="1">
      <alignment horizontal="center" vertical="top" wrapText="1"/>
    </xf>
    <xf numFmtId="0" fontId="0" fillId="0" borderId="5" xfId="0" applyBorder="1" applyAlignment="1" applyProtection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90" fontId="1" fillId="4" borderId="4" xfId="0" applyNumberFormat="1" applyFont="1" applyFill="1" applyBorder="1" applyAlignment="1" applyProtection="1">
      <alignment horizontal="left" vertical="center"/>
      <protection locked="0"/>
    </xf>
    <xf numFmtId="190" fontId="1" fillId="4" borderId="5" xfId="0" applyNumberFormat="1" applyFont="1" applyFill="1" applyBorder="1" applyAlignment="1" applyProtection="1">
      <alignment horizontal="left" vertical="center"/>
      <protection locked="0"/>
    </xf>
    <xf numFmtId="190" fontId="1" fillId="4" borderId="6" xfId="0" applyNumberFormat="1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91807</xdr:colOff>
      <xdr:row>12</xdr:row>
      <xdr:rowOff>93299</xdr:rowOff>
    </xdr:from>
    <xdr:to>
      <xdr:col>6</xdr:col>
      <xdr:colOff>355753</xdr:colOff>
      <xdr:row>13</xdr:row>
      <xdr:rowOff>226393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9337B6CA-AC11-4346-98FE-3215BD6236AE}"/>
            </a:ext>
          </a:extLst>
        </xdr:cNvPr>
        <xdr:cNvSpPr>
          <a:spLocks noChangeArrowheads="1"/>
        </xdr:cNvSpPr>
      </xdr:nvSpPr>
      <xdr:spPr bwMode="auto">
        <a:xfrm>
          <a:off x="1526295" y="4063962"/>
          <a:ext cx="1709910" cy="3281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12</xdr:col>
      <xdr:colOff>123825</xdr:colOff>
      <xdr:row>5</xdr:row>
      <xdr:rowOff>142875</xdr:rowOff>
    </xdr:from>
    <xdr:to>
      <xdr:col>14</xdr:col>
      <xdr:colOff>57150</xdr:colOff>
      <xdr:row>6</xdr:row>
      <xdr:rowOff>180975</xdr:rowOff>
    </xdr:to>
    <xdr:sp macro="" textlink="">
      <xdr:nvSpPr>
        <xdr:cNvPr id="6185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EE8DE-1139-474E-8B77-FB93C8068399}"/>
            </a:ext>
          </a:extLst>
        </xdr:cNvPr>
        <xdr:cNvSpPr txBox="1">
          <a:spLocks noChangeArrowheads="1"/>
        </xdr:cNvSpPr>
      </xdr:nvSpPr>
      <xdr:spPr bwMode="auto">
        <a:xfrm>
          <a:off x="7172325" y="1323975"/>
          <a:ext cx="11430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66675</xdr:colOff>
      <xdr:row>7</xdr:row>
      <xdr:rowOff>755231</xdr:rowOff>
    </xdr:from>
    <xdr:to>
      <xdr:col>3</xdr:col>
      <xdr:colOff>1104900</xdr:colOff>
      <xdr:row>8</xdr:row>
      <xdr:rowOff>241570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97715E-6524-44B5-9C11-56FA7A6B6552}"/>
            </a:ext>
          </a:extLst>
        </xdr:cNvPr>
        <xdr:cNvSpPr txBox="1">
          <a:spLocks noChangeArrowheads="1"/>
        </xdr:cNvSpPr>
      </xdr:nvSpPr>
      <xdr:spPr bwMode="auto">
        <a:xfrm>
          <a:off x="204386" y="2947129"/>
          <a:ext cx="1118556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 editAs="oneCell">
    <xdr:from>
      <xdr:col>2</xdr:col>
      <xdr:colOff>47625</xdr:colOff>
      <xdr:row>40</xdr:row>
      <xdr:rowOff>152400</xdr:rowOff>
    </xdr:from>
    <xdr:to>
      <xdr:col>4</xdr:col>
      <xdr:colOff>304800</xdr:colOff>
      <xdr:row>41</xdr:row>
      <xdr:rowOff>180975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81671B-E905-45D7-B292-B0F807CC0CF3}"/>
            </a:ext>
          </a:extLst>
        </xdr:cNvPr>
        <xdr:cNvSpPr txBox="1">
          <a:spLocks noChangeArrowheads="1"/>
        </xdr:cNvSpPr>
      </xdr:nvSpPr>
      <xdr:spPr bwMode="auto">
        <a:xfrm>
          <a:off x="190500" y="11325225"/>
          <a:ext cx="15525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7</xdr:col>
      <xdr:colOff>409575</xdr:colOff>
      <xdr:row>11</xdr:row>
      <xdr:rowOff>47625</xdr:rowOff>
    </xdr:from>
    <xdr:to>
      <xdr:col>11</xdr:col>
      <xdr:colOff>419100</xdr:colOff>
      <xdr:row>13</xdr:row>
      <xdr:rowOff>550842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A835D23A-68F8-4E3A-BC8F-11C2B5E05668}"/>
            </a:ext>
          </a:extLst>
        </xdr:cNvPr>
        <xdr:cNvSpPr>
          <a:spLocks noChangeArrowheads="1"/>
        </xdr:cNvSpPr>
      </xdr:nvSpPr>
      <xdr:spPr bwMode="auto">
        <a:xfrm>
          <a:off x="4013009" y="3880577"/>
          <a:ext cx="2821121" cy="8360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Enter absorbance values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Insert absorbance values for time 0 and time 20 minutes.  The program will calculate the difference.</a:t>
          </a:r>
          <a:endParaRPr lang="en-IE"/>
        </a:p>
      </xdr:txBody>
    </xdr:sp>
    <xdr:clientData/>
  </xdr:twoCellAnchor>
  <xdr:twoCellAnchor editAs="oneCell">
    <xdr:from>
      <xdr:col>3</xdr:col>
      <xdr:colOff>0</xdr:colOff>
      <xdr:row>22</xdr:row>
      <xdr:rowOff>219076</xdr:rowOff>
    </xdr:from>
    <xdr:to>
      <xdr:col>7</xdr:col>
      <xdr:colOff>304800</xdr:colOff>
      <xdr:row>27</xdr:row>
      <xdr:rowOff>137711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4001099E-4BD4-4601-A82D-F03E973040C0}"/>
            </a:ext>
          </a:extLst>
        </xdr:cNvPr>
        <xdr:cNvSpPr>
          <a:spLocks noChangeArrowheads="1"/>
        </xdr:cNvSpPr>
      </xdr:nvSpPr>
      <xdr:spPr bwMode="auto">
        <a:xfrm>
          <a:off x="218042" y="6817721"/>
          <a:ext cx="3690192" cy="100884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volume other than 0.5 mL is used (only 0.1-0.5 ml is allowed), enter the volume.  If a volume less than 0.5 mL is used, then buffer must be added to the reaction cuvette to adjust the volume of "sample + buffer to 0.5 mL.</a:t>
          </a:r>
          <a:endParaRPr lang="en-IE"/>
        </a:p>
      </xdr:txBody>
    </xdr:sp>
    <xdr:clientData/>
  </xdr:twoCellAnchor>
  <xdr:twoCellAnchor>
    <xdr:from>
      <xdr:col>12</xdr:col>
      <xdr:colOff>123825</xdr:colOff>
      <xdr:row>6</xdr:row>
      <xdr:rowOff>200025</xdr:rowOff>
    </xdr:from>
    <xdr:to>
      <xdr:col>13</xdr:col>
      <xdr:colOff>466725</xdr:colOff>
      <xdr:row>6</xdr:row>
      <xdr:rowOff>485775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5945B1-C34C-430F-A0CA-B84A5C90A199}"/>
            </a:ext>
          </a:extLst>
        </xdr:cNvPr>
        <xdr:cNvSpPr txBox="1">
          <a:spLocks noChangeArrowheads="1"/>
        </xdr:cNvSpPr>
      </xdr:nvSpPr>
      <xdr:spPr bwMode="auto">
        <a:xfrm>
          <a:off x="7172325" y="1552575"/>
          <a:ext cx="9620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 editAs="oneCell">
    <xdr:from>
      <xdr:col>7</xdr:col>
      <xdr:colOff>595772</xdr:colOff>
      <xdr:row>22</xdr:row>
      <xdr:rowOff>206566</xdr:rowOff>
    </xdr:from>
    <xdr:to>
      <xdr:col>10</xdr:col>
      <xdr:colOff>400682</xdr:colOff>
      <xdr:row>27</xdr:row>
      <xdr:rowOff>137710</xdr:rowOff>
    </xdr:to>
    <xdr:sp macro="" textlink="">
      <xdr:nvSpPr>
        <xdr:cNvPr id="6237" name="Rectangle 93">
          <a:extLst>
            <a:ext uri="{FF2B5EF4-FFF2-40B4-BE49-F238E27FC236}">
              <a16:creationId xmlns:a16="http://schemas.microsoft.com/office/drawing/2014/main" id="{C3BE91F6-5110-44AF-A4AD-E5B31C2D2A2B}"/>
            </a:ext>
          </a:extLst>
        </xdr:cNvPr>
        <xdr:cNvSpPr>
          <a:spLocks noChangeArrowheads="1"/>
        </xdr:cNvSpPr>
      </xdr:nvSpPr>
      <xdr:spPr bwMode="auto">
        <a:xfrm>
          <a:off x="4199206" y="6805211"/>
          <a:ext cx="1905000" cy="1021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 editAs="oneCell">
    <xdr:from>
      <xdr:col>10</xdr:col>
      <xdr:colOff>691653</xdr:colOff>
      <xdr:row>22</xdr:row>
      <xdr:rowOff>200255</xdr:rowOff>
    </xdr:from>
    <xdr:to>
      <xdr:col>13</xdr:col>
      <xdr:colOff>470512</xdr:colOff>
      <xdr:row>31</xdr:row>
      <xdr:rowOff>0</xdr:rowOff>
    </xdr:to>
    <xdr:sp macro="" textlink="">
      <xdr:nvSpPr>
        <xdr:cNvPr id="6249" name="Rectangle 105">
          <a:extLst>
            <a:ext uri="{FF2B5EF4-FFF2-40B4-BE49-F238E27FC236}">
              <a16:creationId xmlns:a16="http://schemas.microsoft.com/office/drawing/2014/main" id="{0EB9BCDE-B104-43BB-AF8D-B16CA0CC214D}"/>
            </a:ext>
          </a:extLst>
        </xdr:cNvPr>
        <xdr:cNvSpPr>
          <a:spLocks noChangeArrowheads="1"/>
        </xdr:cNvSpPr>
      </xdr:nvSpPr>
      <xdr:spPr bwMode="auto">
        <a:xfrm>
          <a:off x="6395177" y="6798900"/>
          <a:ext cx="1729763" cy="167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Weight and  Extract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Enter the sample weight in grams (approx 0.1000 g) correct to the nearest 0.1 mg. 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an extract volume other than 50 mL is used, enter this volume. </a:t>
          </a:r>
          <a:endParaRPr lang="en-IE"/>
        </a:p>
      </xdr:txBody>
    </xdr:sp>
    <xdr:clientData/>
  </xdr:twoCellAnchor>
  <xdr:twoCellAnchor>
    <xdr:from>
      <xdr:col>5</xdr:col>
      <xdr:colOff>219075</xdr:colOff>
      <xdr:row>13</xdr:row>
      <xdr:rowOff>228600</xdr:rowOff>
    </xdr:from>
    <xdr:to>
      <xdr:col>5</xdr:col>
      <xdr:colOff>219075</xdr:colOff>
      <xdr:row>14</xdr:row>
      <xdr:rowOff>76200</xdr:rowOff>
    </xdr:to>
    <xdr:cxnSp macro="">
      <xdr:nvCxnSpPr>
        <xdr:cNvPr id="6723" name="Straight Arrow Connector 2">
          <a:extLst>
            <a:ext uri="{FF2B5EF4-FFF2-40B4-BE49-F238E27FC236}">
              <a16:creationId xmlns:a16="http://schemas.microsoft.com/office/drawing/2014/main" id="{BB6E93F3-90F2-46B0-BA04-7F2328D1B7CF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2381250" y="4381500"/>
          <a:ext cx="0" cy="4286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257175</xdr:colOff>
      <xdr:row>13</xdr:row>
      <xdr:rowOff>133350</xdr:rowOff>
    </xdr:from>
    <xdr:to>
      <xdr:col>7</xdr:col>
      <xdr:colOff>409575</xdr:colOff>
      <xdr:row>19</xdr:row>
      <xdr:rowOff>161925</xdr:rowOff>
    </xdr:to>
    <xdr:cxnSp macro="">
      <xdr:nvCxnSpPr>
        <xdr:cNvPr id="6724" name="Straight Arrow Connector 33">
          <a:extLst>
            <a:ext uri="{FF2B5EF4-FFF2-40B4-BE49-F238E27FC236}">
              <a16:creationId xmlns:a16="http://schemas.microsoft.com/office/drawing/2014/main" id="{E79C5B7D-EC85-4D9E-807C-034E435EAF0C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2414645" y="4597477"/>
          <a:ext cx="1598364" cy="1864719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628650</xdr:colOff>
      <xdr:row>20</xdr:row>
      <xdr:rowOff>66675</xdr:rowOff>
    </xdr:from>
    <xdr:to>
      <xdr:col>7</xdr:col>
      <xdr:colOff>333375</xdr:colOff>
      <xdr:row>22</xdr:row>
      <xdr:rowOff>219075</xdr:rowOff>
    </xdr:to>
    <xdr:cxnSp macro="">
      <xdr:nvCxnSpPr>
        <xdr:cNvPr id="6725" name="Straight Arrow Connector 37">
          <a:extLst>
            <a:ext uri="{FF2B5EF4-FFF2-40B4-BE49-F238E27FC236}">
              <a16:creationId xmlns:a16="http://schemas.microsoft.com/office/drawing/2014/main" id="{E86C2300-6C88-47DF-95E1-DEA4F6A51D22}"/>
            </a:ext>
          </a:extLst>
        </xdr:cNvPr>
        <xdr:cNvCxnSpPr>
          <a:cxnSpLocks noChangeShapeType="1"/>
          <a:stCxn id="6159" idx="0"/>
        </xdr:cNvCxnSpPr>
      </xdr:nvCxnSpPr>
      <xdr:spPr bwMode="auto">
        <a:xfrm flipV="1">
          <a:off x="2066925" y="6257925"/>
          <a:ext cx="1876425" cy="5334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104775</xdr:colOff>
      <xdr:row>20</xdr:row>
      <xdr:rowOff>19050</xdr:rowOff>
    </xdr:from>
    <xdr:to>
      <xdr:col>9</xdr:col>
      <xdr:colOff>295275</xdr:colOff>
      <xdr:row>22</xdr:row>
      <xdr:rowOff>209550</xdr:rowOff>
    </xdr:to>
    <xdr:cxnSp macro="">
      <xdr:nvCxnSpPr>
        <xdr:cNvPr id="6726" name="Straight Arrow Connector 40">
          <a:extLst>
            <a:ext uri="{FF2B5EF4-FFF2-40B4-BE49-F238E27FC236}">
              <a16:creationId xmlns:a16="http://schemas.microsoft.com/office/drawing/2014/main" id="{45CA1E86-83A3-4939-95EE-3B4F5DA88760}"/>
            </a:ext>
          </a:extLst>
        </xdr:cNvPr>
        <xdr:cNvCxnSpPr>
          <a:cxnSpLocks noChangeShapeType="1"/>
          <a:stCxn id="6237" idx="0"/>
        </xdr:cNvCxnSpPr>
      </xdr:nvCxnSpPr>
      <xdr:spPr bwMode="auto">
        <a:xfrm flipV="1">
          <a:off x="5162550" y="6210300"/>
          <a:ext cx="190500" cy="5715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38100</xdr:colOff>
      <xdr:row>20</xdr:row>
      <xdr:rowOff>0</xdr:rowOff>
    </xdr:from>
    <xdr:to>
      <xdr:col>12</xdr:col>
      <xdr:colOff>228600</xdr:colOff>
      <xdr:row>22</xdr:row>
      <xdr:rowOff>200025</xdr:rowOff>
    </xdr:to>
    <xdr:cxnSp macro="">
      <xdr:nvCxnSpPr>
        <xdr:cNvPr id="6727" name="Straight Arrow Connector 48">
          <a:extLst>
            <a:ext uri="{FF2B5EF4-FFF2-40B4-BE49-F238E27FC236}">
              <a16:creationId xmlns:a16="http://schemas.microsoft.com/office/drawing/2014/main" id="{7871B95A-9EC2-4835-A8AC-590B31F25491}"/>
            </a:ext>
          </a:extLst>
        </xdr:cNvPr>
        <xdr:cNvCxnSpPr>
          <a:cxnSpLocks noChangeShapeType="1"/>
          <a:stCxn id="6249" idx="0"/>
        </xdr:cNvCxnSpPr>
      </xdr:nvCxnSpPr>
      <xdr:spPr bwMode="auto">
        <a:xfrm flipH="1" flipV="1">
          <a:off x="7086600" y="6191250"/>
          <a:ext cx="190500" cy="5810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0</xdr:colOff>
      <xdr:row>4</xdr:row>
      <xdr:rowOff>180231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990B62-E448-47DC-AF4E-8FE9FAC60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59" y="91807"/>
          <a:ext cx="8251175" cy="1339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3</xdr:row>
      <xdr:rowOff>67916</xdr:rowOff>
    </xdr:from>
    <xdr:to>
      <xdr:col>18</xdr:col>
      <xdr:colOff>95250</xdr:colOff>
      <xdr:row>4</xdr:row>
      <xdr:rowOff>87380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D5151E-0A87-4E8D-9E65-4E3F7CE530DB}"/>
            </a:ext>
          </a:extLst>
        </xdr:cNvPr>
        <xdr:cNvSpPr txBox="1">
          <a:spLocks noChangeArrowheads="1"/>
        </xdr:cNvSpPr>
      </xdr:nvSpPr>
      <xdr:spPr bwMode="auto">
        <a:xfrm>
          <a:off x="7110205" y="1625046"/>
          <a:ext cx="745849" cy="2099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16</xdr:col>
      <xdr:colOff>28575</xdr:colOff>
      <xdr:row>4</xdr:row>
      <xdr:rowOff>87380</xdr:rowOff>
    </xdr:from>
    <xdr:to>
      <xdr:col>18</xdr:col>
      <xdr:colOff>342900</xdr:colOff>
      <xdr:row>5</xdr:row>
      <xdr:rowOff>105690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499800-B29B-4E24-A803-9E8055057FE7}"/>
            </a:ext>
          </a:extLst>
        </xdr:cNvPr>
        <xdr:cNvSpPr txBox="1">
          <a:spLocks noChangeArrowheads="1"/>
        </xdr:cNvSpPr>
      </xdr:nvSpPr>
      <xdr:spPr bwMode="auto">
        <a:xfrm>
          <a:off x="7110205" y="1835010"/>
          <a:ext cx="993499" cy="2088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48</xdr:row>
      <xdr:rowOff>180975</xdr:rowOff>
    </xdr:from>
    <xdr:to>
      <xdr:col>4</xdr:col>
      <xdr:colOff>114300</xdr:colOff>
      <xdr:row>49</xdr:row>
      <xdr:rowOff>152145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F92BF1-DBB3-480E-B66D-A1BC6E749DCB}"/>
            </a:ext>
          </a:extLst>
        </xdr:cNvPr>
        <xdr:cNvSpPr txBox="1">
          <a:spLocks noChangeArrowheads="1"/>
        </xdr:cNvSpPr>
      </xdr:nvSpPr>
      <xdr:spPr bwMode="auto">
        <a:xfrm>
          <a:off x="152400" y="6267450"/>
          <a:ext cx="13144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</xdr:col>
      <xdr:colOff>0</xdr:colOff>
      <xdr:row>1</xdr:row>
      <xdr:rowOff>0</xdr:rowOff>
    </xdr:from>
    <xdr:to>
      <xdr:col>20</xdr:col>
      <xdr:colOff>0</xdr:colOff>
      <xdr:row>2</xdr:row>
      <xdr:rowOff>116148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8FDA7C-C81D-4735-AAEF-FF7DD6C6A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8" y="99391"/>
          <a:ext cx="8522805" cy="1383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zoomScale="83" zoomScaleNormal="75" workbookViewId="0"/>
  </sheetViews>
  <sheetFormatPr defaultColWidth="12.28515625" defaultRowHeight="15"/>
  <cols>
    <col min="1" max="1" width="1.7109375" style="15" customWidth="1"/>
    <col min="2" max="2" width="0.42578125" style="15" customWidth="1"/>
    <col min="3" max="3" width="1.140625" style="23" customWidth="1"/>
    <col min="4" max="4" width="18.28515625" style="15" customWidth="1"/>
    <col min="5" max="9" width="10.85546875" style="15" customWidth="1"/>
    <col min="10" max="10" width="9.85546875" style="15" customWidth="1"/>
    <col min="11" max="11" width="10.7109375" style="15" customWidth="1"/>
    <col min="12" max="13" width="9.28515625" style="15" customWidth="1"/>
    <col min="14" max="14" width="8.85546875" style="15" customWidth="1"/>
    <col min="15" max="15" width="1.28515625" style="15" customWidth="1"/>
    <col min="16" max="16" width="0.7109375" style="15" customWidth="1"/>
    <col min="17" max="17" width="86" style="14" customWidth="1"/>
    <col min="18" max="16384" width="12.28515625" style="15"/>
  </cols>
  <sheetData>
    <row r="1" spans="1:20" ht="7.7" customHeight="1">
      <c r="A1" s="14"/>
      <c r="B1" s="14"/>
      <c r="C1" s="20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20" ht="13.7" customHeight="1">
      <c r="A2" s="14"/>
      <c r="B2" s="16"/>
      <c r="C2" s="21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20" ht="27" customHeight="1">
      <c r="A3" s="14"/>
      <c r="B3" s="16"/>
      <c r="C3" s="21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45"/>
      <c r="P3" s="16"/>
    </row>
    <row r="4" spans="1:20" ht="50.25" customHeight="1">
      <c r="A4" s="14"/>
      <c r="B4" s="16"/>
      <c r="C4" s="21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45"/>
      <c r="P4" s="16"/>
    </row>
    <row r="5" spans="1:20" ht="18.2" customHeight="1">
      <c r="A5" s="14"/>
      <c r="B5" s="16"/>
      <c r="C5" s="22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45"/>
      <c r="P5" s="16"/>
    </row>
    <row r="6" spans="1:20" ht="13.7" customHeight="1">
      <c r="A6" s="14"/>
      <c r="B6" s="16"/>
      <c r="C6" s="22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45"/>
      <c r="P6" s="16"/>
    </row>
    <row r="7" spans="1:20" s="26" customFormat="1" ht="42.95" customHeight="1">
      <c r="A7" s="14"/>
      <c r="B7" s="16"/>
      <c r="C7" s="46" t="s">
        <v>11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45"/>
      <c r="P7" s="16"/>
      <c r="Q7" s="14"/>
    </row>
    <row r="8" spans="1:20" s="26" customFormat="1" ht="61.7" customHeight="1">
      <c r="A8" s="14"/>
      <c r="B8" s="16"/>
      <c r="C8" s="90" t="s">
        <v>26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16"/>
      <c r="Q8" s="14"/>
    </row>
    <row r="9" spans="1:20" s="26" customFormat="1" ht="54.95" customHeight="1">
      <c r="A9" s="14"/>
      <c r="B9" s="16"/>
      <c r="C9" s="46" t="s">
        <v>12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16"/>
      <c r="P9" s="16"/>
      <c r="Q9" s="14"/>
    </row>
    <row r="10" spans="1:20" s="26" customFormat="1" ht="18.75">
      <c r="A10" s="14"/>
      <c r="B10" s="16"/>
      <c r="C10" s="43" t="s">
        <v>13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16"/>
      <c r="P10" s="16"/>
      <c r="Q10" s="14"/>
    </row>
    <row r="11" spans="1:20" s="26" customFormat="1" ht="17.25">
      <c r="A11" s="14"/>
      <c r="B11" s="16"/>
      <c r="C11" s="43" t="s">
        <v>14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16"/>
      <c r="P11" s="16"/>
      <c r="Q11" s="14"/>
    </row>
    <row r="12" spans="1:20" s="26" customFormat="1" ht="10.7" customHeight="1">
      <c r="A12" s="14"/>
      <c r="B12" s="16"/>
      <c r="C12" s="43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16"/>
      <c r="P12" s="16"/>
      <c r="Q12" s="14"/>
    </row>
    <row r="13" spans="1:20" s="26" customFormat="1">
      <c r="A13" s="14"/>
      <c r="B13" s="16"/>
      <c r="C13" s="21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6"/>
      <c r="P13" s="16"/>
      <c r="Q13" s="14"/>
    </row>
    <row r="14" spans="1:20" s="26" customFormat="1" ht="45.95" customHeight="1">
      <c r="A14" s="14"/>
      <c r="B14" s="16"/>
      <c r="C14" s="21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16"/>
      <c r="P14" s="16"/>
      <c r="Q14" s="14"/>
    </row>
    <row r="15" spans="1:20" s="24" customFormat="1">
      <c r="A15" s="14"/>
      <c r="B15" s="16"/>
      <c r="C15" s="21"/>
      <c r="D15" s="47" t="s">
        <v>10</v>
      </c>
      <c r="E15" s="66"/>
      <c r="F15" s="76"/>
      <c r="G15" s="77"/>
      <c r="H15" s="16"/>
      <c r="I15" s="18"/>
      <c r="J15" s="16"/>
      <c r="K15" s="16"/>
      <c r="L15" s="70"/>
      <c r="M15" s="16"/>
      <c r="N15" s="16"/>
      <c r="O15" s="16"/>
      <c r="P15" s="16"/>
      <c r="Q15" s="14"/>
      <c r="R15" s="16"/>
      <c r="S15" s="16"/>
      <c r="T15" s="16"/>
    </row>
    <row r="16" spans="1:20" s="24" customFormat="1" ht="6.95" customHeight="1">
      <c r="A16" s="14"/>
      <c r="B16" s="16"/>
      <c r="C16" s="21"/>
      <c r="D16" s="16"/>
      <c r="E16" s="16"/>
      <c r="F16" s="16"/>
      <c r="G16" s="16"/>
      <c r="H16" s="16"/>
      <c r="I16" s="18"/>
      <c r="J16" s="18"/>
      <c r="K16" s="16"/>
      <c r="L16" s="71"/>
      <c r="M16" s="16"/>
      <c r="N16" s="16"/>
      <c r="O16" s="16"/>
      <c r="P16" s="18"/>
      <c r="Q16" s="14"/>
      <c r="R16" s="16"/>
      <c r="S16" s="16"/>
      <c r="T16" s="16"/>
    </row>
    <row r="17" spans="1:20" s="24" customFormat="1" ht="1.7" customHeight="1">
      <c r="A17" s="14"/>
      <c r="B17" s="16"/>
      <c r="C17" s="21"/>
      <c r="D17" s="16"/>
      <c r="E17" s="16"/>
      <c r="F17" s="78"/>
      <c r="G17" s="16"/>
      <c r="H17" s="16"/>
      <c r="I17" s="16"/>
      <c r="J17" s="16"/>
      <c r="K17" s="16"/>
      <c r="L17" s="70"/>
      <c r="M17" s="16"/>
      <c r="N17" s="16"/>
      <c r="O17" s="47"/>
      <c r="P17" s="47"/>
      <c r="Q17" s="14"/>
      <c r="R17" s="16"/>
      <c r="S17" s="16"/>
      <c r="T17" s="16"/>
    </row>
    <row r="18" spans="1:20" s="26" customFormat="1" ht="60">
      <c r="A18" s="14"/>
      <c r="B18" s="16"/>
      <c r="C18" s="21"/>
      <c r="D18" s="79" t="s">
        <v>0</v>
      </c>
      <c r="E18" s="93" t="s">
        <v>16</v>
      </c>
      <c r="F18" s="94"/>
      <c r="G18" s="88" t="s">
        <v>29</v>
      </c>
      <c r="H18" s="68" t="s">
        <v>21</v>
      </c>
      <c r="I18" s="72" t="s">
        <v>22</v>
      </c>
      <c r="J18" s="19" t="s">
        <v>18</v>
      </c>
      <c r="K18" s="68" t="s">
        <v>23</v>
      </c>
      <c r="L18" s="19" t="s">
        <v>24</v>
      </c>
      <c r="M18" s="19" t="s">
        <v>15</v>
      </c>
      <c r="N18" s="68" t="s">
        <v>25</v>
      </c>
      <c r="O18" s="47"/>
      <c r="P18" s="47"/>
      <c r="Q18" s="14"/>
    </row>
    <row r="19" spans="1:20" s="26" customFormat="1">
      <c r="A19" s="14"/>
      <c r="B19" s="16"/>
      <c r="C19" s="21"/>
      <c r="D19" s="79"/>
      <c r="E19" s="80" t="s">
        <v>19</v>
      </c>
      <c r="F19" s="80" t="s">
        <v>20</v>
      </c>
      <c r="G19" s="68"/>
      <c r="H19" s="68"/>
      <c r="I19" s="72"/>
      <c r="J19" s="19"/>
      <c r="K19" s="68"/>
      <c r="L19" s="19"/>
      <c r="M19" s="19"/>
      <c r="N19" s="19"/>
      <c r="O19" s="47"/>
      <c r="P19" s="47"/>
      <c r="Q19" s="14"/>
    </row>
    <row r="20" spans="1:20" s="26" customFormat="1" ht="16.7" customHeight="1">
      <c r="A20" s="14"/>
      <c r="B20" s="16"/>
      <c r="C20" s="21"/>
      <c r="D20" s="81"/>
      <c r="E20" s="82"/>
      <c r="F20" s="82"/>
      <c r="G20" s="67" t="str">
        <f>IF(AND(ISNUMBER(Sample_A1),ISNUMBER(Sample_A2)),Absorbance,"")</f>
        <v/>
      </c>
      <c r="H20" s="82">
        <v>0.5</v>
      </c>
      <c r="I20" s="73" t="str">
        <f>IF(AND(ISNUMBER(Sample_A1),ISNUMBER(Sample_A2)),Analyte_mUnits,"")</f>
        <v/>
      </c>
      <c r="J20" s="81">
        <v>1</v>
      </c>
      <c r="K20" s="73" t="str">
        <f>IF(AND(ISNUMBER(Sample_A1),ISNUMBER(Sample_A2)),Analyte_UnitsL,"")</f>
        <v/>
      </c>
      <c r="L20" s="82">
        <v>0.1</v>
      </c>
      <c r="M20" s="81">
        <v>50</v>
      </c>
      <c r="N20" s="73" t="str">
        <f>IF(AND(ISNUMBER(Sample_A1),ISNUMBER(Sample_A2)),Analyte_Units_g,"")</f>
        <v/>
      </c>
      <c r="O20" s="47"/>
      <c r="P20" s="47"/>
      <c r="Q20" s="14"/>
    </row>
    <row r="21" spans="1:20" s="26" customFormat="1">
      <c r="A21" s="14"/>
      <c r="B21" s="16"/>
      <c r="C21" s="21"/>
      <c r="D21" s="81"/>
      <c r="E21" s="82"/>
      <c r="F21" s="82"/>
      <c r="G21" s="67" t="str">
        <f>IF(AND(ISNUMBER(Sample_A1),ISNUMBER(Sample_A2)),Absorbance,"")</f>
        <v/>
      </c>
      <c r="H21" s="82">
        <v>0.5</v>
      </c>
      <c r="I21" s="73" t="str">
        <f>IF(AND(ISNUMBER(Sample_A1),ISNUMBER(Sample_A2)),Analyte_mUnits,"")</f>
        <v/>
      </c>
      <c r="J21" s="81">
        <v>1</v>
      </c>
      <c r="K21" s="73" t="str">
        <f>IF(AND(ISNUMBER(Sample_A1),ISNUMBER(Sample_A2)),Analyte_UnitsL,"")</f>
        <v/>
      </c>
      <c r="L21" s="82">
        <v>0.1</v>
      </c>
      <c r="M21" s="81">
        <v>50</v>
      </c>
      <c r="N21" s="73" t="str">
        <f>IF(AND(ISNUMBER(Sample_A1),ISNUMBER(Sample_A2)),Analyte_Units_g,"")</f>
        <v/>
      </c>
      <c r="O21" s="47"/>
      <c r="P21" s="47"/>
      <c r="Q21" s="14"/>
    </row>
    <row r="22" spans="1:20" s="26" customFormat="1">
      <c r="A22" s="14"/>
      <c r="B22" s="16"/>
      <c r="C22" s="21"/>
      <c r="D22" s="16"/>
      <c r="E22" s="16"/>
      <c r="F22" s="83"/>
      <c r="G22" s="16"/>
      <c r="H22" s="16"/>
      <c r="I22" s="16"/>
      <c r="J22" s="16"/>
      <c r="K22" s="16"/>
      <c r="L22" s="16"/>
      <c r="M22" s="16"/>
      <c r="N22" s="16"/>
      <c r="O22" s="47"/>
      <c r="P22" s="47"/>
      <c r="Q22" s="14"/>
    </row>
    <row r="23" spans="1:20" s="26" customFormat="1" ht="24" customHeight="1">
      <c r="A23" s="14"/>
      <c r="B23" s="16"/>
      <c r="C23" s="21"/>
      <c r="D23" s="16"/>
      <c r="E23" s="18"/>
      <c r="F23" s="16"/>
      <c r="G23" s="16"/>
      <c r="H23" s="16"/>
      <c r="I23" s="16"/>
      <c r="J23" s="16"/>
      <c r="K23" s="16"/>
      <c r="L23" s="16"/>
      <c r="M23" s="16"/>
      <c r="N23" s="16"/>
      <c r="O23" s="47"/>
      <c r="P23" s="47"/>
      <c r="Q23" s="14"/>
    </row>
    <row r="24" spans="1:20" s="26" customFormat="1">
      <c r="A24" s="14"/>
      <c r="B24" s="16"/>
      <c r="C24" s="2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6"/>
      <c r="P24" s="16"/>
      <c r="Q24" s="14"/>
    </row>
    <row r="25" spans="1:20" s="26" customFormat="1">
      <c r="A25" s="14"/>
      <c r="B25" s="16"/>
      <c r="C25" s="2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16"/>
      <c r="P25" s="16"/>
      <c r="Q25" s="14"/>
    </row>
    <row r="26" spans="1:20" s="26" customFormat="1">
      <c r="A26" s="14"/>
      <c r="B26" s="16"/>
      <c r="C26" s="2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16"/>
      <c r="P26" s="16"/>
      <c r="Q26" s="14"/>
    </row>
    <row r="27" spans="1:20" s="26" customFormat="1">
      <c r="A27" s="14"/>
      <c r="B27" s="16"/>
      <c r="C27" s="2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16"/>
      <c r="P27" s="16"/>
      <c r="Q27" s="14"/>
    </row>
    <row r="28" spans="1:20" s="26" customFormat="1">
      <c r="A28" s="14"/>
      <c r="B28" s="16"/>
      <c r="C28" s="2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6"/>
      <c r="P28" s="16"/>
      <c r="Q28" s="14"/>
    </row>
    <row r="29" spans="1:20" s="26" customFormat="1">
      <c r="A29" s="14"/>
      <c r="B29" s="16"/>
      <c r="C29" s="2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6"/>
      <c r="P29" s="16"/>
      <c r="Q29" s="14"/>
    </row>
    <row r="30" spans="1:20" s="26" customFormat="1">
      <c r="A30" s="14"/>
      <c r="B30" s="16"/>
      <c r="C30" s="2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6"/>
      <c r="P30" s="16"/>
      <c r="Q30" s="14"/>
    </row>
    <row r="31" spans="1:20" s="26" customFormat="1">
      <c r="A31" s="14"/>
      <c r="B31" s="16"/>
      <c r="C31" s="2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6"/>
      <c r="P31" s="16"/>
      <c r="Q31" s="14"/>
    </row>
    <row r="32" spans="1:20" s="26" customFormat="1">
      <c r="A32" s="14"/>
      <c r="B32" s="16"/>
      <c r="C32" s="2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6"/>
      <c r="P32" s="16"/>
      <c r="Q32" s="14"/>
    </row>
    <row r="33" spans="1:17" s="26" customFormat="1">
      <c r="A33" s="14"/>
      <c r="B33" s="16"/>
      <c r="C33" s="2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6"/>
      <c r="P33" s="16"/>
      <c r="Q33" s="14"/>
    </row>
    <row r="34" spans="1:17" s="26" customFormat="1" ht="30.6" customHeight="1">
      <c r="A34" s="14"/>
      <c r="B34" s="16"/>
      <c r="C34" s="48" t="s">
        <v>4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8"/>
      <c r="P34" s="16"/>
      <c r="Q34" s="14"/>
    </row>
    <row r="35" spans="1:17" s="30" customFormat="1" ht="24.95" customHeight="1">
      <c r="A35" s="29"/>
      <c r="B35" s="32"/>
      <c r="C35" s="49" t="s">
        <v>5</v>
      </c>
      <c r="D35" s="40"/>
      <c r="E35" s="40"/>
      <c r="F35" s="40"/>
      <c r="G35" s="40"/>
      <c r="H35" s="40"/>
      <c r="I35" s="40"/>
      <c r="K35" s="40"/>
      <c r="L35" s="40"/>
      <c r="M35" s="40"/>
      <c r="N35" s="40"/>
      <c r="O35" s="39"/>
      <c r="P35" s="32"/>
      <c r="Q35" s="29"/>
    </row>
    <row r="36" spans="1:17" s="31" customFormat="1" ht="63" customHeight="1">
      <c r="A36" s="29"/>
      <c r="B36" s="32"/>
      <c r="C36" s="90" t="s">
        <v>6</v>
      </c>
      <c r="D36" s="91"/>
      <c r="E36" s="91"/>
      <c r="F36" s="91"/>
      <c r="G36" s="57"/>
      <c r="H36" s="57"/>
      <c r="I36" s="51"/>
      <c r="J36" s="52" t="s">
        <v>7</v>
      </c>
      <c r="K36" s="51"/>
      <c r="L36" s="51"/>
      <c r="M36" s="51"/>
      <c r="N36" s="51"/>
      <c r="O36" s="52"/>
      <c r="P36" s="33"/>
      <c r="Q36" s="29"/>
    </row>
    <row r="37" spans="1:17" s="31" customFormat="1" ht="30.95" customHeight="1">
      <c r="A37" s="29"/>
      <c r="B37" s="32"/>
      <c r="C37" s="41" t="s">
        <v>1</v>
      </c>
      <c r="D37" s="41"/>
      <c r="E37" s="41"/>
      <c r="F37" s="41"/>
      <c r="G37" s="41"/>
      <c r="H37" s="41"/>
      <c r="I37" s="41"/>
      <c r="J37" s="53"/>
      <c r="K37" s="41"/>
      <c r="L37" s="41"/>
      <c r="M37" s="41"/>
      <c r="N37" s="41"/>
      <c r="O37" s="53"/>
      <c r="P37" s="33"/>
      <c r="Q37" s="29"/>
    </row>
    <row r="38" spans="1:17" s="31" customFormat="1" ht="16.7" customHeight="1">
      <c r="A38" s="29"/>
      <c r="B38" s="32"/>
      <c r="C38" s="42" t="s">
        <v>8</v>
      </c>
      <c r="D38" s="41"/>
      <c r="E38" s="41"/>
      <c r="F38" s="41"/>
      <c r="G38" s="41"/>
      <c r="H38" s="41"/>
      <c r="I38" s="41"/>
      <c r="J38" s="52" t="s">
        <v>27</v>
      </c>
      <c r="K38" s="41"/>
      <c r="L38" s="41"/>
      <c r="M38" s="41"/>
      <c r="N38" s="41"/>
      <c r="O38" s="52"/>
      <c r="P38" s="33"/>
      <c r="Q38" s="29"/>
    </row>
    <row r="39" spans="1:17" s="31" customFormat="1" ht="16.7" customHeight="1">
      <c r="A39" s="29"/>
      <c r="B39" s="32"/>
      <c r="C39" s="54" t="s">
        <v>9</v>
      </c>
      <c r="D39" s="41"/>
      <c r="E39" s="41"/>
      <c r="F39" s="41"/>
      <c r="G39" s="41"/>
      <c r="H39" s="41"/>
      <c r="I39" s="41"/>
      <c r="J39" s="52" t="s">
        <v>28</v>
      </c>
      <c r="K39" s="41"/>
      <c r="L39" s="41"/>
      <c r="M39" s="41"/>
      <c r="N39" s="41"/>
      <c r="O39" s="52"/>
      <c r="P39" s="33"/>
      <c r="Q39" s="29"/>
    </row>
    <row r="40" spans="1:17" ht="16.7" customHeight="1">
      <c r="A40" s="29"/>
      <c r="B40" s="32"/>
      <c r="C40" s="54" t="s">
        <v>2</v>
      </c>
      <c r="D40" s="43"/>
      <c r="E40" s="43"/>
      <c r="F40" s="43"/>
      <c r="G40" s="43"/>
      <c r="H40" s="43"/>
      <c r="I40" s="43"/>
      <c r="J40" s="52" t="s">
        <v>3</v>
      </c>
      <c r="K40" s="43"/>
      <c r="L40" s="43"/>
      <c r="M40"/>
      <c r="N40" s="43"/>
      <c r="O40" s="52"/>
      <c r="P40" s="33"/>
      <c r="Q40" s="29"/>
    </row>
    <row r="41" spans="1:17" ht="16.7" customHeight="1">
      <c r="A41" s="29"/>
      <c r="B41" s="32"/>
      <c r="C41" s="54"/>
      <c r="D41" s="43"/>
      <c r="E41" s="43"/>
      <c r="F41" s="43"/>
      <c r="G41" s="43"/>
      <c r="H41" s="43"/>
      <c r="I41" s="43"/>
      <c r="K41" s="43"/>
      <c r="L41" s="43"/>
      <c r="M41" s="49" t="s">
        <v>30</v>
      </c>
      <c r="O41" s="40"/>
      <c r="P41" s="33"/>
      <c r="Q41" s="29"/>
    </row>
    <row r="42" spans="1:17" ht="16.7" customHeight="1">
      <c r="A42" s="29"/>
      <c r="B42" s="32"/>
      <c r="C42" s="54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55"/>
      <c r="P42" s="33"/>
      <c r="Q42" s="29"/>
    </row>
    <row r="43" spans="1:17" s="30" customFormat="1" ht="9.1999999999999993" customHeight="1">
      <c r="A43" s="29"/>
      <c r="B43" s="32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50"/>
      <c r="P43" s="32"/>
      <c r="Q43" s="29"/>
    </row>
    <row r="44" spans="1:17" s="30" customFormat="1" ht="399.9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</row>
  </sheetData>
  <sheetProtection algorithmName="SHA-512" hashValue="uNNNqzrNeAP0IPYcNLe8aIfLtKy2UL5WgSg5aOKhOgdrZJuqZCA8bo6W+F/cgLmZgVT+iZZpItFbiY0ludERBA==" saltValue="RUaXf/6H4hZnG3PqR1J2jA==" spinCount="100000" sheet="1" objects="1" scenarios="1"/>
  <mergeCells count="3">
    <mergeCell ref="C36:F36"/>
    <mergeCell ref="C8:O8"/>
    <mergeCell ref="E18:F18"/>
  </mergeCells>
  <phoneticPr fontId="0" type="noConversion"/>
  <dataValidations count="2">
    <dataValidation allowBlank="1" sqref="O5:O7 O1:O2 D1:N7 Q15:Q23 C44:N65536 C37 O37 O43:O65536 C39:C42 J37 D37:I42 J42 D9:O14 P1:T14 K37:L42 N37:N42 M37:M39 M41:M42 R22:T65536 U1:IV1048576 K24:O35 D24:I35 C1:C34 P24:Q65536 J24:J34 A1:B1048576"/>
    <dataValidation allowBlank="1" showInputMessage="1" sqref="R15:T21 G16:G17 D16:F21 D15:I15 H16:I21 J15:N21 D22:N23 O15:P23"/>
  </dataValidations>
  <hyperlinks>
    <hyperlink ref="J40" r:id="rId1" display="mailto:info@megazyme.com"/>
    <hyperlink ref="J36" r:id="rId2" display="http://www.megazyme.com/"/>
    <hyperlink ref="J39" r:id="rId3"/>
    <hyperlink ref="J38" r:id="rId4"/>
  </hyperlinks>
  <pageMargins left="0.59055118110236227" right="0.59055118110236227" top="0.59055118110236227" bottom="0.98425196850393704" header="0.51181102362204722" footer="0.51181102362204722"/>
  <pageSetup paperSize="9" scale="74" orientation="portrait" horizontalDpi="360" verticalDpi="360" r:id="rId5"/>
  <headerFooter alignWithMargins="0">
    <oddFooter>&amp;LPrinted on &amp;D, Page &amp;P of &amp;N</oddFooter>
  </headerFooter>
  <rowBreaks count="1" manualBreakCount="1">
    <brk id="21" min="1" max="15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2"/>
  <sheetViews>
    <sheetView zoomScale="115" zoomScaleNormal="115" workbookViewId="0">
      <selection activeCell="D8" sqref="D8"/>
    </sheetView>
  </sheetViews>
  <sheetFormatPr defaultColWidth="12.28515625" defaultRowHeight="15"/>
  <cols>
    <col min="1" max="1" width="0.85546875" style="1" customWidth="1"/>
    <col min="2" max="2" width="1.140625" style="1" customWidth="1"/>
    <col min="3" max="3" width="3.140625" style="1" customWidth="1"/>
    <col min="4" max="4" width="15.140625" style="1" customWidth="1"/>
    <col min="5" max="6" width="10.28515625" style="1" customWidth="1"/>
    <col min="7" max="7" width="10.28515625" style="1" hidden="1" customWidth="1"/>
    <col min="8" max="9" width="10.28515625" style="1" customWidth="1"/>
    <col min="10" max="10" width="10.85546875" style="1" hidden="1" customWidth="1"/>
    <col min="11" max="11" width="10.28515625" style="75" customWidth="1"/>
    <col min="12" max="12" width="1.140625" style="1" customWidth="1"/>
    <col min="13" max="13" width="10.28515625" style="1" customWidth="1"/>
    <col min="14" max="14" width="10.85546875" style="1" hidden="1" customWidth="1"/>
    <col min="15" max="15" width="12.28515625" style="1" customWidth="1"/>
    <col min="16" max="16" width="10.7109375" style="1" customWidth="1"/>
    <col min="17" max="17" width="10.140625" style="1" customWidth="1"/>
    <col min="18" max="18" width="10.85546875" style="1" hidden="1" customWidth="1"/>
    <col min="19" max="19" width="11.28515625" style="1" customWidth="1"/>
    <col min="20" max="20" width="1" style="1" customWidth="1"/>
    <col min="21" max="59" width="79.42578125" style="1" customWidth="1"/>
    <col min="60" max="16384" width="12.28515625" style="1"/>
  </cols>
  <sheetData>
    <row r="1" spans="1:59" ht="7.7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9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</row>
    <row r="2" spans="1:59" ht="99.75" customHeight="1">
      <c r="A2" s="6"/>
      <c r="B2" s="4"/>
      <c r="C2" s="4"/>
      <c r="D2" s="4"/>
      <c r="E2" s="4"/>
      <c r="F2" s="4"/>
      <c r="G2" s="4"/>
      <c r="H2" s="4"/>
      <c r="I2" s="4"/>
      <c r="J2" s="4"/>
      <c r="K2" s="70"/>
      <c r="L2" s="4"/>
      <c r="M2" s="4"/>
      <c r="N2" s="4"/>
      <c r="O2" s="4"/>
      <c r="P2" s="4"/>
      <c r="Q2" s="4"/>
      <c r="R2" s="4"/>
      <c r="S2" s="4"/>
      <c r="T2" s="4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</row>
    <row r="3" spans="1:59" ht="15" customHeight="1">
      <c r="A3" s="6"/>
      <c r="B3" s="4"/>
      <c r="C3" s="4"/>
      <c r="D3" s="4"/>
      <c r="E3" s="4"/>
      <c r="F3" s="4"/>
      <c r="G3" s="4"/>
      <c r="H3" s="4"/>
      <c r="I3" s="4"/>
      <c r="J3" s="4"/>
      <c r="K3" s="70"/>
      <c r="L3" s="4"/>
      <c r="M3" s="4"/>
      <c r="N3" s="4"/>
      <c r="O3" s="4"/>
      <c r="P3" s="4"/>
      <c r="Q3" s="4"/>
      <c r="R3" s="4"/>
      <c r="S3" s="4"/>
      <c r="T3" s="4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</row>
    <row r="4" spans="1:59">
      <c r="A4" s="6"/>
      <c r="B4" s="4"/>
      <c r="C4" s="4"/>
      <c r="D4" s="87" t="s">
        <v>10</v>
      </c>
      <c r="E4" s="97"/>
      <c r="F4" s="98"/>
      <c r="G4" s="98"/>
      <c r="H4" s="98"/>
      <c r="I4" s="98"/>
      <c r="J4" s="98"/>
      <c r="K4" s="99"/>
      <c r="L4" s="4"/>
      <c r="M4" s="4"/>
      <c r="N4" s="4"/>
      <c r="O4" s="4"/>
      <c r="P4" s="61"/>
      <c r="Q4" s="4"/>
      <c r="R4" s="4"/>
      <c r="S4" s="4"/>
      <c r="T4" s="4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</row>
    <row r="5" spans="1:59" ht="15.2" customHeight="1">
      <c r="A5" s="6"/>
      <c r="B5" s="4"/>
      <c r="C5" s="4"/>
      <c r="D5" s="4"/>
      <c r="E5" s="4"/>
      <c r="F5" s="4"/>
      <c r="G5" s="4"/>
      <c r="H5" s="3"/>
      <c r="I5" s="3"/>
      <c r="J5" s="4"/>
      <c r="K5" s="71"/>
      <c r="L5" s="4"/>
      <c r="M5" s="4"/>
      <c r="N5" s="4"/>
      <c r="O5" s="3"/>
      <c r="P5" s="4"/>
      <c r="Q5" s="4"/>
      <c r="R5" s="4"/>
      <c r="S5" s="4"/>
      <c r="T5" s="4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</row>
    <row r="6" spans="1:59" s="2" customFormat="1">
      <c r="A6" s="6"/>
      <c r="B6" s="4"/>
      <c r="C6" s="4"/>
      <c r="D6" s="4"/>
      <c r="F6" s="4"/>
      <c r="G6" s="4"/>
      <c r="H6" s="4"/>
      <c r="I6" s="4"/>
      <c r="J6" s="4"/>
      <c r="K6" s="70"/>
      <c r="L6" s="4"/>
      <c r="M6" s="4"/>
      <c r="N6" s="4"/>
      <c r="O6" s="4"/>
      <c r="P6" s="4"/>
      <c r="Q6" s="4"/>
      <c r="R6" s="4"/>
      <c r="S6" s="4"/>
      <c r="T6" s="4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</row>
    <row r="7" spans="1:59" s="12" customFormat="1" ht="60">
      <c r="A7" s="8"/>
      <c r="B7" s="9"/>
      <c r="C7" s="56"/>
      <c r="D7" s="7" t="s">
        <v>0</v>
      </c>
      <c r="E7" s="95" t="s">
        <v>16</v>
      </c>
      <c r="F7" s="96"/>
      <c r="G7" s="60" t="s">
        <v>17</v>
      </c>
      <c r="H7" s="89" t="s">
        <v>29</v>
      </c>
      <c r="I7" s="59" t="s">
        <v>21</v>
      </c>
      <c r="J7" s="60" t="s">
        <v>22</v>
      </c>
      <c r="K7" s="72" t="s">
        <v>22</v>
      </c>
      <c r="L7" s="9"/>
      <c r="M7" s="19" t="s">
        <v>18</v>
      </c>
      <c r="N7" s="60" t="s">
        <v>23</v>
      </c>
      <c r="O7" s="59" t="s">
        <v>23</v>
      </c>
      <c r="P7" s="19" t="s">
        <v>24</v>
      </c>
      <c r="Q7" s="19" t="s">
        <v>15</v>
      </c>
      <c r="R7" s="60" t="s">
        <v>25</v>
      </c>
      <c r="S7" s="59" t="s">
        <v>25</v>
      </c>
      <c r="T7" s="10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</row>
    <row r="8" spans="1:59" s="12" customFormat="1">
      <c r="A8" s="8"/>
      <c r="B8" s="9"/>
      <c r="C8" s="56"/>
      <c r="D8" s="7"/>
      <c r="E8" s="65" t="s">
        <v>19</v>
      </c>
      <c r="F8" s="65" t="s">
        <v>20</v>
      </c>
      <c r="G8" s="60"/>
      <c r="H8" s="59"/>
      <c r="I8" s="59"/>
      <c r="J8" s="60"/>
      <c r="K8" s="72"/>
      <c r="L8" s="9"/>
      <c r="M8" s="19"/>
      <c r="N8" s="60"/>
      <c r="O8" s="59"/>
      <c r="P8" s="19"/>
      <c r="Q8" s="19"/>
      <c r="R8" s="60"/>
      <c r="S8" s="19"/>
      <c r="T8" s="10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</row>
    <row r="9" spans="1:59">
      <c r="A9" s="6"/>
      <c r="B9" s="4"/>
      <c r="C9" s="58">
        <v>1</v>
      </c>
      <c r="D9" s="62"/>
      <c r="E9" s="13"/>
      <c r="F9" s="13"/>
      <c r="G9" s="63" t="str">
        <f t="shared" ref="G9:G48" si="0">IF(OR(ISBLANK(Sample_A1),ISBLANK(Sample_A2)),"",Sample_A2-Sample_A1)</f>
        <v/>
      </c>
      <c r="H9" s="67" t="str">
        <f>G9</f>
        <v/>
      </c>
      <c r="I9" s="84">
        <v>0.5</v>
      </c>
      <c r="J9" s="86" t="str">
        <f t="shared" ref="J9:J48" si="1">IF((Absorbance=""),"",((15.4*Absorbance^2)+(44.7*Absorbance)+0.03))</f>
        <v/>
      </c>
      <c r="K9" s="73" t="str">
        <f>J9</f>
        <v/>
      </c>
      <c r="L9" s="4"/>
      <c r="M9" s="62">
        <v>1</v>
      </c>
      <c r="N9" s="85" t="str">
        <f t="shared" ref="N9:N48" si="2">IF(OR(ISBLANK(Sample_volume),ISBLANK(Dilution),Analyte_mUnits=""),"",(Analyte_mUnits*1/Sample_volume*Dilution))</f>
        <v/>
      </c>
      <c r="O9" s="73" t="str">
        <f>N9</f>
        <v/>
      </c>
      <c r="P9" s="13">
        <v>0.1</v>
      </c>
      <c r="Q9" s="62">
        <v>50</v>
      </c>
      <c r="R9" s="64" t="str">
        <f t="shared" ref="R9:R48" si="3">IF(OR(ISBLANK(Sample_weight), ISBLANK(Extract_vol), Analyte_UnitsL=""),"",(Analyte_UnitsL*1/Sample_weight*Extract_vol*1/1000))</f>
        <v/>
      </c>
      <c r="S9" s="73" t="str">
        <f>R9</f>
        <v/>
      </c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1:59">
      <c r="A10" s="6"/>
      <c r="B10" s="4"/>
      <c r="C10" s="58">
        <v>2</v>
      </c>
      <c r="D10" s="62"/>
      <c r="E10" s="13"/>
      <c r="F10" s="13"/>
      <c r="G10" s="63" t="str">
        <f t="shared" si="0"/>
        <v/>
      </c>
      <c r="H10" s="67" t="str">
        <f t="shared" ref="H10:H48" si="4">G10</f>
        <v/>
      </c>
      <c r="I10" s="84">
        <v>0.5</v>
      </c>
      <c r="J10" s="86" t="str">
        <f t="shared" si="1"/>
        <v/>
      </c>
      <c r="K10" s="73" t="str">
        <f t="shared" ref="K10:K48" si="5">J10</f>
        <v/>
      </c>
      <c r="L10" s="4"/>
      <c r="M10" s="62">
        <v>1</v>
      </c>
      <c r="N10" s="85" t="str">
        <f t="shared" si="2"/>
        <v/>
      </c>
      <c r="O10" s="73" t="str">
        <f t="shared" ref="O10:O48" si="6">N10</f>
        <v/>
      </c>
      <c r="P10" s="13">
        <v>0.1</v>
      </c>
      <c r="Q10" s="62">
        <v>50</v>
      </c>
      <c r="R10" s="64" t="str">
        <f t="shared" si="3"/>
        <v/>
      </c>
      <c r="S10" s="73" t="str">
        <f t="shared" ref="S10:S48" si="7">R10</f>
        <v/>
      </c>
      <c r="T10" s="4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</row>
    <row r="11" spans="1:59">
      <c r="A11" s="6"/>
      <c r="B11" s="4"/>
      <c r="C11" s="58">
        <v>3</v>
      </c>
      <c r="D11" s="62"/>
      <c r="E11" s="13"/>
      <c r="F11" s="13"/>
      <c r="G11" s="63" t="str">
        <f t="shared" si="0"/>
        <v/>
      </c>
      <c r="H11" s="67" t="str">
        <f t="shared" si="4"/>
        <v/>
      </c>
      <c r="I11" s="84">
        <v>0.5</v>
      </c>
      <c r="J11" s="86" t="str">
        <f t="shared" si="1"/>
        <v/>
      </c>
      <c r="K11" s="73" t="str">
        <f t="shared" si="5"/>
        <v/>
      </c>
      <c r="L11" s="4"/>
      <c r="M11" s="62">
        <v>1</v>
      </c>
      <c r="N11" s="85" t="str">
        <f t="shared" si="2"/>
        <v/>
      </c>
      <c r="O11" s="73" t="str">
        <f t="shared" si="6"/>
        <v/>
      </c>
      <c r="P11" s="13">
        <v>0.1</v>
      </c>
      <c r="Q11" s="62">
        <v>50</v>
      </c>
      <c r="R11" s="64" t="str">
        <f t="shared" si="3"/>
        <v/>
      </c>
      <c r="S11" s="73" t="str">
        <f t="shared" si="7"/>
        <v/>
      </c>
      <c r="T11" s="4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</row>
    <row r="12" spans="1:59">
      <c r="A12" s="6"/>
      <c r="B12" s="4"/>
      <c r="C12" s="58">
        <v>4</v>
      </c>
      <c r="D12" s="62"/>
      <c r="E12" s="13"/>
      <c r="F12" s="13"/>
      <c r="G12" s="63" t="str">
        <f t="shared" si="0"/>
        <v/>
      </c>
      <c r="H12" s="67" t="str">
        <f t="shared" si="4"/>
        <v/>
      </c>
      <c r="I12" s="84">
        <v>0.5</v>
      </c>
      <c r="J12" s="86" t="str">
        <f t="shared" si="1"/>
        <v/>
      </c>
      <c r="K12" s="73" t="str">
        <f t="shared" si="5"/>
        <v/>
      </c>
      <c r="L12" s="4"/>
      <c r="M12" s="62">
        <v>1</v>
      </c>
      <c r="N12" s="85" t="str">
        <f t="shared" si="2"/>
        <v/>
      </c>
      <c r="O12" s="73" t="str">
        <f t="shared" si="6"/>
        <v/>
      </c>
      <c r="P12" s="13">
        <v>0.1</v>
      </c>
      <c r="Q12" s="62">
        <v>50</v>
      </c>
      <c r="R12" s="64" t="str">
        <f t="shared" si="3"/>
        <v/>
      </c>
      <c r="S12" s="73" t="str">
        <f t="shared" si="7"/>
        <v/>
      </c>
      <c r="T12" s="4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>
      <c r="A13" s="6"/>
      <c r="B13" s="4"/>
      <c r="C13" s="58">
        <v>5</v>
      </c>
      <c r="D13" s="62"/>
      <c r="E13" s="13"/>
      <c r="F13" s="13"/>
      <c r="G13" s="63" t="str">
        <f t="shared" si="0"/>
        <v/>
      </c>
      <c r="H13" s="67" t="str">
        <f t="shared" si="4"/>
        <v/>
      </c>
      <c r="I13" s="84">
        <v>0.5</v>
      </c>
      <c r="J13" s="86" t="str">
        <f t="shared" si="1"/>
        <v/>
      </c>
      <c r="K13" s="73" t="str">
        <f t="shared" si="5"/>
        <v/>
      </c>
      <c r="L13" s="4"/>
      <c r="M13" s="62">
        <v>1</v>
      </c>
      <c r="N13" s="85" t="str">
        <f t="shared" si="2"/>
        <v/>
      </c>
      <c r="O13" s="73" t="str">
        <f t="shared" si="6"/>
        <v/>
      </c>
      <c r="P13" s="13">
        <v>0.1</v>
      </c>
      <c r="Q13" s="62">
        <v>50</v>
      </c>
      <c r="R13" s="64" t="str">
        <f t="shared" si="3"/>
        <v/>
      </c>
      <c r="S13" s="73" t="str">
        <f t="shared" si="7"/>
        <v/>
      </c>
      <c r="T13" s="4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>
      <c r="A14" s="6"/>
      <c r="B14" s="4"/>
      <c r="C14" s="58">
        <v>6</v>
      </c>
      <c r="D14" s="62"/>
      <c r="E14" s="13"/>
      <c r="F14" s="13"/>
      <c r="G14" s="63" t="str">
        <f t="shared" si="0"/>
        <v/>
      </c>
      <c r="H14" s="67" t="str">
        <f t="shared" si="4"/>
        <v/>
      </c>
      <c r="I14" s="84">
        <v>0.5</v>
      </c>
      <c r="J14" s="86" t="str">
        <f t="shared" si="1"/>
        <v/>
      </c>
      <c r="K14" s="73" t="str">
        <f t="shared" si="5"/>
        <v/>
      </c>
      <c r="L14" s="4"/>
      <c r="M14" s="62">
        <v>1</v>
      </c>
      <c r="N14" s="85" t="str">
        <f t="shared" si="2"/>
        <v/>
      </c>
      <c r="O14" s="73" t="str">
        <f t="shared" si="6"/>
        <v/>
      </c>
      <c r="P14" s="13">
        <v>0.1</v>
      </c>
      <c r="Q14" s="62">
        <v>50</v>
      </c>
      <c r="R14" s="64" t="str">
        <f t="shared" si="3"/>
        <v/>
      </c>
      <c r="S14" s="73" t="str">
        <f t="shared" si="7"/>
        <v/>
      </c>
      <c r="T14" s="4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</row>
    <row r="15" spans="1:59">
      <c r="A15" s="6"/>
      <c r="B15" s="4"/>
      <c r="C15" s="58">
        <v>7</v>
      </c>
      <c r="D15" s="62"/>
      <c r="E15" s="13"/>
      <c r="F15" s="13"/>
      <c r="G15" s="63" t="str">
        <f t="shared" si="0"/>
        <v/>
      </c>
      <c r="H15" s="67" t="str">
        <f t="shared" si="4"/>
        <v/>
      </c>
      <c r="I15" s="84">
        <v>0.5</v>
      </c>
      <c r="J15" s="86" t="str">
        <f t="shared" si="1"/>
        <v/>
      </c>
      <c r="K15" s="73" t="str">
        <f t="shared" si="5"/>
        <v/>
      </c>
      <c r="L15" s="4"/>
      <c r="M15" s="62">
        <v>1</v>
      </c>
      <c r="N15" s="85" t="str">
        <f t="shared" si="2"/>
        <v/>
      </c>
      <c r="O15" s="73" t="str">
        <f t="shared" si="6"/>
        <v/>
      </c>
      <c r="P15" s="13">
        <v>0.1</v>
      </c>
      <c r="Q15" s="62">
        <v>50</v>
      </c>
      <c r="R15" s="64" t="str">
        <f t="shared" si="3"/>
        <v/>
      </c>
      <c r="S15" s="73" t="str">
        <f t="shared" si="7"/>
        <v/>
      </c>
      <c r="T15" s="4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</row>
    <row r="16" spans="1:59">
      <c r="A16" s="6"/>
      <c r="B16" s="4"/>
      <c r="C16" s="58">
        <v>8</v>
      </c>
      <c r="D16" s="62"/>
      <c r="E16" s="13"/>
      <c r="F16" s="13"/>
      <c r="G16" s="63" t="str">
        <f t="shared" si="0"/>
        <v/>
      </c>
      <c r="H16" s="67" t="str">
        <f t="shared" si="4"/>
        <v/>
      </c>
      <c r="I16" s="84">
        <v>0.5</v>
      </c>
      <c r="J16" s="86" t="str">
        <f t="shared" si="1"/>
        <v/>
      </c>
      <c r="K16" s="73" t="str">
        <f t="shared" si="5"/>
        <v/>
      </c>
      <c r="L16" s="4"/>
      <c r="M16" s="62">
        <v>1</v>
      </c>
      <c r="N16" s="85" t="str">
        <f t="shared" si="2"/>
        <v/>
      </c>
      <c r="O16" s="73" t="str">
        <f t="shared" si="6"/>
        <v/>
      </c>
      <c r="P16" s="13">
        <v>0.1</v>
      </c>
      <c r="Q16" s="62">
        <v>50</v>
      </c>
      <c r="R16" s="64" t="str">
        <f t="shared" si="3"/>
        <v/>
      </c>
      <c r="S16" s="73" t="str">
        <f t="shared" si="7"/>
        <v/>
      </c>
      <c r="T16" s="4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</row>
    <row r="17" spans="1:59">
      <c r="A17" s="6"/>
      <c r="B17" s="4"/>
      <c r="C17" s="58">
        <v>9</v>
      </c>
      <c r="D17" s="62"/>
      <c r="E17" s="13"/>
      <c r="F17" s="13"/>
      <c r="G17" s="63" t="str">
        <f t="shared" si="0"/>
        <v/>
      </c>
      <c r="H17" s="67" t="str">
        <f t="shared" si="4"/>
        <v/>
      </c>
      <c r="I17" s="84">
        <v>0.5</v>
      </c>
      <c r="J17" s="86" t="str">
        <f t="shared" si="1"/>
        <v/>
      </c>
      <c r="K17" s="73" t="str">
        <f t="shared" si="5"/>
        <v/>
      </c>
      <c r="L17" s="4"/>
      <c r="M17" s="62">
        <v>1</v>
      </c>
      <c r="N17" s="85" t="str">
        <f t="shared" si="2"/>
        <v/>
      </c>
      <c r="O17" s="73" t="str">
        <f t="shared" si="6"/>
        <v/>
      </c>
      <c r="P17" s="13">
        <v>0.1</v>
      </c>
      <c r="Q17" s="62">
        <v>50</v>
      </c>
      <c r="R17" s="64" t="str">
        <f t="shared" si="3"/>
        <v/>
      </c>
      <c r="S17" s="73" t="str">
        <f t="shared" si="7"/>
        <v/>
      </c>
      <c r="T17" s="4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</row>
    <row r="18" spans="1:59">
      <c r="A18" s="6"/>
      <c r="B18" s="4"/>
      <c r="C18" s="58">
        <v>10</v>
      </c>
      <c r="D18" s="62"/>
      <c r="E18" s="13"/>
      <c r="F18" s="13"/>
      <c r="G18" s="63" t="str">
        <f t="shared" si="0"/>
        <v/>
      </c>
      <c r="H18" s="67" t="str">
        <f t="shared" si="4"/>
        <v/>
      </c>
      <c r="I18" s="84">
        <v>0.5</v>
      </c>
      <c r="J18" s="86" t="str">
        <f t="shared" si="1"/>
        <v/>
      </c>
      <c r="K18" s="73" t="str">
        <f t="shared" si="5"/>
        <v/>
      </c>
      <c r="L18" s="4"/>
      <c r="M18" s="62">
        <v>1</v>
      </c>
      <c r="N18" s="85" t="str">
        <f t="shared" si="2"/>
        <v/>
      </c>
      <c r="O18" s="73" t="str">
        <f t="shared" si="6"/>
        <v/>
      </c>
      <c r="P18" s="13">
        <v>0.1</v>
      </c>
      <c r="Q18" s="62">
        <v>50</v>
      </c>
      <c r="R18" s="64" t="str">
        <f t="shared" si="3"/>
        <v/>
      </c>
      <c r="S18" s="73" t="str">
        <f t="shared" si="7"/>
        <v/>
      </c>
      <c r="T18" s="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</row>
    <row r="19" spans="1:59">
      <c r="A19" s="6"/>
      <c r="B19" s="4"/>
      <c r="C19" s="58">
        <v>11</v>
      </c>
      <c r="D19" s="62"/>
      <c r="E19" s="13"/>
      <c r="F19" s="13"/>
      <c r="G19" s="63" t="str">
        <f t="shared" si="0"/>
        <v/>
      </c>
      <c r="H19" s="67" t="str">
        <f t="shared" si="4"/>
        <v/>
      </c>
      <c r="I19" s="84">
        <v>0.5</v>
      </c>
      <c r="J19" s="86" t="str">
        <f t="shared" si="1"/>
        <v/>
      </c>
      <c r="K19" s="73" t="str">
        <f t="shared" si="5"/>
        <v/>
      </c>
      <c r="L19" s="4"/>
      <c r="M19" s="62">
        <v>1</v>
      </c>
      <c r="N19" s="85" t="str">
        <f t="shared" si="2"/>
        <v/>
      </c>
      <c r="O19" s="73" t="str">
        <f t="shared" si="6"/>
        <v/>
      </c>
      <c r="P19" s="13">
        <v>0.1</v>
      </c>
      <c r="Q19" s="62">
        <v>50</v>
      </c>
      <c r="R19" s="64" t="str">
        <f t="shared" si="3"/>
        <v/>
      </c>
      <c r="S19" s="73" t="str">
        <f t="shared" si="7"/>
        <v/>
      </c>
      <c r="T19" s="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</row>
    <row r="20" spans="1:59">
      <c r="A20" s="6"/>
      <c r="B20" s="4"/>
      <c r="C20" s="58">
        <v>12</v>
      </c>
      <c r="D20" s="62"/>
      <c r="E20" s="13"/>
      <c r="F20" s="13"/>
      <c r="G20" s="63" t="str">
        <f t="shared" si="0"/>
        <v/>
      </c>
      <c r="H20" s="67" t="str">
        <f t="shared" si="4"/>
        <v/>
      </c>
      <c r="I20" s="84">
        <v>0.5</v>
      </c>
      <c r="J20" s="86" t="str">
        <f t="shared" si="1"/>
        <v/>
      </c>
      <c r="K20" s="73" t="str">
        <f t="shared" si="5"/>
        <v/>
      </c>
      <c r="L20" s="4"/>
      <c r="M20" s="62">
        <v>1</v>
      </c>
      <c r="N20" s="85" t="str">
        <f t="shared" si="2"/>
        <v/>
      </c>
      <c r="O20" s="73" t="str">
        <f t="shared" si="6"/>
        <v/>
      </c>
      <c r="P20" s="13">
        <v>0.1</v>
      </c>
      <c r="Q20" s="62">
        <v>50</v>
      </c>
      <c r="R20" s="64" t="str">
        <f t="shared" si="3"/>
        <v/>
      </c>
      <c r="S20" s="73" t="str">
        <f t="shared" si="7"/>
        <v/>
      </c>
      <c r="T20" s="4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</row>
    <row r="21" spans="1:59">
      <c r="A21" s="6"/>
      <c r="B21" s="4"/>
      <c r="C21" s="58">
        <v>13</v>
      </c>
      <c r="D21" s="62"/>
      <c r="E21" s="13"/>
      <c r="F21" s="13"/>
      <c r="G21" s="63" t="str">
        <f t="shared" si="0"/>
        <v/>
      </c>
      <c r="H21" s="67" t="str">
        <f t="shared" si="4"/>
        <v/>
      </c>
      <c r="I21" s="84">
        <v>0.5</v>
      </c>
      <c r="J21" s="86" t="str">
        <f t="shared" si="1"/>
        <v/>
      </c>
      <c r="K21" s="73" t="str">
        <f t="shared" si="5"/>
        <v/>
      </c>
      <c r="L21" s="4"/>
      <c r="M21" s="62">
        <v>1</v>
      </c>
      <c r="N21" s="85" t="str">
        <f t="shared" si="2"/>
        <v/>
      </c>
      <c r="O21" s="73" t="str">
        <f t="shared" si="6"/>
        <v/>
      </c>
      <c r="P21" s="13">
        <v>0.1</v>
      </c>
      <c r="Q21" s="62">
        <v>50</v>
      </c>
      <c r="R21" s="64" t="str">
        <f t="shared" si="3"/>
        <v/>
      </c>
      <c r="S21" s="73" t="str">
        <f t="shared" si="7"/>
        <v/>
      </c>
      <c r="T21" s="4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</row>
    <row r="22" spans="1:59">
      <c r="A22" s="6"/>
      <c r="B22" s="4"/>
      <c r="C22" s="58">
        <v>14</v>
      </c>
      <c r="D22" s="62"/>
      <c r="E22" s="13"/>
      <c r="F22" s="13"/>
      <c r="G22" s="63" t="str">
        <f t="shared" si="0"/>
        <v/>
      </c>
      <c r="H22" s="67" t="str">
        <f t="shared" si="4"/>
        <v/>
      </c>
      <c r="I22" s="84">
        <v>0.5</v>
      </c>
      <c r="J22" s="86" t="str">
        <f t="shared" si="1"/>
        <v/>
      </c>
      <c r="K22" s="73" t="str">
        <f t="shared" si="5"/>
        <v/>
      </c>
      <c r="L22" s="4"/>
      <c r="M22" s="62">
        <v>1</v>
      </c>
      <c r="N22" s="85" t="str">
        <f t="shared" si="2"/>
        <v/>
      </c>
      <c r="O22" s="73" t="str">
        <f t="shared" si="6"/>
        <v/>
      </c>
      <c r="P22" s="13">
        <v>0.1</v>
      </c>
      <c r="Q22" s="62">
        <v>50</v>
      </c>
      <c r="R22" s="64" t="str">
        <f t="shared" si="3"/>
        <v/>
      </c>
      <c r="S22" s="73" t="str">
        <f t="shared" si="7"/>
        <v/>
      </c>
      <c r="T22" s="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</row>
    <row r="23" spans="1:59">
      <c r="A23" s="6"/>
      <c r="B23" s="4"/>
      <c r="C23" s="58">
        <v>15</v>
      </c>
      <c r="D23" s="62"/>
      <c r="E23" s="13"/>
      <c r="F23" s="13"/>
      <c r="G23" s="63" t="str">
        <f t="shared" si="0"/>
        <v/>
      </c>
      <c r="H23" s="67" t="str">
        <f t="shared" si="4"/>
        <v/>
      </c>
      <c r="I23" s="84">
        <v>0.5</v>
      </c>
      <c r="J23" s="86" t="str">
        <f t="shared" si="1"/>
        <v/>
      </c>
      <c r="K23" s="73" t="str">
        <f t="shared" si="5"/>
        <v/>
      </c>
      <c r="L23" s="4"/>
      <c r="M23" s="62">
        <v>1</v>
      </c>
      <c r="N23" s="85" t="str">
        <f t="shared" si="2"/>
        <v/>
      </c>
      <c r="O23" s="73" t="str">
        <f t="shared" si="6"/>
        <v/>
      </c>
      <c r="P23" s="13">
        <v>0.1</v>
      </c>
      <c r="Q23" s="62">
        <v>50</v>
      </c>
      <c r="R23" s="64" t="str">
        <f t="shared" si="3"/>
        <v/>
      </c>
      <c r="S23" s="73" t="str">
        <f t="shared" si="7"/>
        <v/>
      </c>
      <c r="T23" s="4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</row>
    <row r="24" spans="1:59">
      <c r="A24" s="6"/>
      <c r="B24" s="4"/>
      <c r="C24" s="58">
        <v>16</v>
      </c>
      <c r="D24" s="62"/>
      <c r="E24" s="13"/>
      <c r="F24" s="13"/>
      <c r="G24" s="63" t="str">
        <f t="shared" si="0"/>
        <v/>
      </c>
      <c r="H24" s="67" t="str">
        <f t="shared" si="4"/>
        <v/>
      </c>
      <c r="I24" s="84">
        <v>0.5</v>
      </c>
      <c r="J24" s="86" t="str">
        <f t="shared" si="1"/>
        <v/>
      </c>
      <c r="K24" s="73" t="str">
        <f t="shared" si="5"/>
        <v/>
      </c>
      <c r="L24" s="4"/>
      <c r="M24" s="62">
        <v>1</v>
      </c>
      <c r="N24" s="85" t="str">
        <f t="shared" si="2"/>
        <v/>
      </c>
      <c r="O24" s="73" t="str">
        <f t="shared" si="6"/>
        <v/>
      </c>
      <c r="P24" s="13">
        <v>0.1</v>
      </c>
      <c r="Q24" s="62">
        <v>50</v>
      </c>
      <c r="R24" s="64" t="str">
        <f t="shared" si="3"/>
        <v/>
      </c>
      <c r="S24" s="73" t="str">
        <f t="shared" si="7"/>
        <v/>
      </c>
      <c r="T24" s="4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</row>
    <row r="25" spans="1:59">
      <c r="A25" s="6"/>
      <c r="B25" s="4"/>
      <c r="C25" s="58">
        <v>17</v>
      </c>
      <c r="D25" s="62"/>
      <c r="E25" s="13"/>
      <c r="F25" s="13"/>
      <c r="G25" s="63" t="str">
        <f t="shared" si="0"/>
        <v/>
      </c>
      <c r="H25" s="67" t="str">
        <f t="shared" si="4"/>
        <v/>
      </c>
      <c r="I25" s="84">
        <v>0.5</v>
      </c>
      <c r="J25" s="86" t="str">
        <f t="shared" si="1"/>
        <v/>
      </c>
      <c r="K25" s="73" t="str">
        <f t="shared" si="5"/>
        <v/>
      </c>
      <c r="L25" s="4"/>
      <c r="M25" s="62">
        <v>1</v>
      </c>
      <c r="N25" s="85" t="str">
        <f t="shared" si="2"/>
        <v/>
      </c>
      <c r="O25" s="73" t="str">
        <f t="shared" si="6"/>
        <v/>
      </c>
      <c r="P25" s="13">
        <v>0.1</v>
      </c>
      <c r="Q25" s="62">
        <v>50</v>
      </c>
      <c r="R25" s="64" t="str">
        <f t="shared" si="3"/>
        <v/>
      </c>
      <c r="S25" s="73" t="str">
        <f t="shared" si="7"/>
        <v/>
      </c>
      <c r="T25" s="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</row>
    <row r="26" spans="1:59">
      <c r="A26" s="6"/>
      <c r="B26" s="4"/>
      <c r="C26" s="58">
        <v>18</v>
      </c>
      <c r="D26" s="62"/>
      <c r="E26" s="13"/>
      <c r="F26" s="13"/>
      <c r="G26" s="63" t="str">
        <f t="shared" si="0"/>
        <v/>
      </c>
      <c r="H26" s="67" t="str">
        <f t="shared" si="4"/>
        <v/>
      </c>
      <c r="I26" s="84">
        <v>0.5</v>
      </c>
      <c r="J26" s="86" t="str">
        <f t="shared" si="1"/>
        <v/>
      </c>
      <c r="K26" s="73" t="str">
        <f t="shared" si="5"/>
        <v/>
      </c>
      <c r="L26" s="4"/>
      <c r="M26" s="62">
        <v>1</v>
      </c>
      <c r="N26" s="85" t="str">
        <f t="shared" si="2"/>
        <v/>
      </c>
      <c r="O26" s="73" t="str">
        <f t="shared" si="6"/>
        <v/>
      </c>
      <c r="P26" s="13">
        <v>0.1</v>
      </c>
      <c r="Q26" s="62">
        <v>50</v>
      </c>
      <c r="R26" s="64" t="str">
        <f t="shared" si="3"/>
        <v/>
      </c>
      <c r="S26" s="73" t="str">
        <f t="shared" si="7"/>
        <v/>
      </c>
      <c r="T26" s="4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</row>
    <row r="27" spans="1:59">
      <c r="A27" s="6"/>
      <c r="B27" s="4"/>
      <c r="C27" s="58">
        <v>19</v>
      </c>
      <c r="D27" s="62"/>
      <c r="E27" s="13"/>
      <c r="F27" s="13"/>
      <c r="G27" s="63" t="str">
        <f t="shared" si="0"/>
        <v/>
      </c>
      <c r="H27" s="67" t="str">
        <f t="shared" si="4"/>
        <v/>
      </c>
      <c r="I27" s="84">
        <v>0.5</v>
      </c>
      <c r="J27" s="86" t="str">
        <f t="shared" si="1"/>
        <v/>
      </c>
      <c r="K27" s="73" t="str">
        <f t="shared" si="5"/>
        <v/>
      </c>
      <c r="L27" s="4"/>
      <c r="M27" s="62">
        <v>1</v>
      </c>
      <c r="N27" s="85" t="str">
        <f t="shared" si="2"/>
        <v/>
      </c>
      <c r="O27" s="73" t="str">
        <f t="shared" si="6"/>
        <v/>
      </c>
      <c r="P27" s="13">
        <v>0.1</v>
      </c>
      <c r="Q27" s="62">
        <v>50</v>
      </c>
      <c r="R27" s="64" t="str">
        <f t="shared" si="3"/>
        <v/>
      </c>
      <c r="S27" s="73" t="str">
        <f t="shared" si="7"/>
        <v/>
      </c>
      <c r="T27" s="4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</row>
    <row r="28" spans="1:59">
      <c r="A28" s="6"/>
      <c r="B28" s="4"/>
      <c r="C28" s="58">
        <v>20</v>
      </c>
      <c r="D28" s="62"/>
      <c r="E28" s="13"/>
      <c r="F28" s="13"/>
      <c r="G28" s="63" t="str">
        <f t="shared" si="0"/>
        <v/>
      </c>
      <c r="H28" s="67" t="str">
        <f t="shared" si="4"/>
        <v/>
      </c>
      <c r="I28" s="84">
        <v>0.5</v>
      </c>
      <c r="J28" s="86" t="str">
        <f t="shared" si="1"/>
        <v/>
      </c>
      <c r="K28" s="73" t="str">
        <f>J28</f>
        <v/>
      </c>
      <c r="L28" s="4"/>
      <c r="M28" s="62">
        <v>1</v>
      </c>
      <c r="N28" s="85" t="str">
        <f t="shared" si="2"/>
        <v/>
      </c>
      <c r="O28" s="73" t="str">
        <f>N28</f>
        <v/>
      </c>
      <c r="P28" s="13">
        <v>0.1</v>
      </c>
      <c r="Q28" s="62">
        <v>50</v>
      </c>
      <c r="R28" s="64" t="str">
        <f t="shared" si="3"/>
        <v/>
      </c>
      <c r="S28" s="73" t="str">
        <f>R28</f>
        <v/>
      </c>
      <c r="T28" s="4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</row>
    <row r="29" spans="1:59">
      <c r="A29" s="6"/>
      <c r="B29" s="4"/>
      <c r="C29" s="58">
        <v>21</v>
      </c>
      <c r="D29" s="62"/>
      <c r="E29" s="13"/>
      <c r="F29" s="13"/>
      <c r="G29" s="63" t="str">
        <f t="shared" si="0"/>
        <v/>
      </c>
      <c r="H29" s="67" t="str">
        <f t="shared" si="4"/>
        <v/>
      </c>
      <c r="I29" s="84">
        <v>0.5</v>
      </c>
      <c r="J29" s="86" t="str">
        <f t="shared" si="1"/>
        <v/>
      </c>
      <c r="K29" s="73" t="str">
        <f t="shared" si="5"/>
        <v/>
      </c>
      <c r="L29" s="4"/>
      <c r="M29" s="62">
        <v>1</v>
      </c>
      <c r="N29" s="85" t="str">
        <f t="shared" si="2"/>
        <v/>
      </c>
      <c r="O29" s="73" t="str">
        <f t="shared" si="6"/>
        <v/>
      </c>
      <c r="P29" s="13">
        <v>0.1</v>
      </c>
      <c r="Q29" s="62">
        <v>50</v>
      </c>
      <c r="R29" s="64" t="str">
        <f t="shared" si="3"/>
        <v/>
      </c>
      <c r="S29" s="73" t="str">
        <f t="shared" si="7"/>
        <v/>
      </c>
      <c r="T29" s="4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</row>
    <row r="30" spans="1:59">
      <c r="A30" s="6"/>
      <c r="B30" s="4"/>
      <c r="C30" s="58">
        <v>22</v>
      </c>
      <c r="D30" s="62"/>
      <c r="E30" s="13"/>
      <c r="F30" s="13"/>
      <c r="G30" s="63" t="str">
        <f t="shared" si="0"/>
        <v/>
      </c>
      <c r="H30" s="67" t="str">
        <f t="shared" si="4"/>
        <v/>
      </c>
      <c r="I30" s="84">
        <v>0.5</v>
      </c>
      <c r="J30" s="86" t="str">
        <f t="shared" si="1"/>
        <v/>
      </c>
      <c r="K30" s="73" t="str">
        <f t="shared" si="5"/>
        <v/>
      </c>
      <c r="L30" s="4"/>
      <c r="M30" s="62">
        <v>1</v>
      </c>
      <c r="N30" s="85" t="str">
        <f t="shared" si="2"/>
        <v/>
      </c>
      <c r="O30" s="73" t="str">
        <f t="shared" si="6"/>
        <v/>
      </c>
      <c r="P30" s="13">
        <v>0.1</v>
      </c>
      <c r="Q30" s="62">
        <v>50</v>
      </c>
      <c r="R30" s="64" t="str">
        <f t="shared" si="3"/>
        <v/>
      </c>
      <c r="S30" s="73" t="str">
        <f t="shared" si="7"/>
        <v/>
      </c>
      <c r="T30" s="4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</row>
    <row r="31" spans="1:59">
      <c r="A31" s="6"/>
      <c r="B31" s="4"/>
      <c r="C31" s="58">
        <v>23</v>
      </c>
      <c r="D31" s="62"/>
      <c r="E31" s="13"/>
      <c r="F31" s="13"/>
      <c r="G31" s="63" t="str">
        <f t="shared" si="0"/>
        <v/>
      </c>
      <c r="H31" s="67" t="str">
        <f t="shared" si="4"/>
        <v/>
      </c>
      <c r="I31" s="84">
        <v>0.5</v>
      </c>
      <c r="J31" s="86" t="str">
        <f t="shared" si="1"/>
        <v/>
      </c>
      <c r="K31" s="73" t="str">
        <f t="shared" si="5"/>
        <v/>
      </c>
      <c r="L31" s="4"/>
      <c r="M31" s="62">
        <v>1</v>
      </c>
      <c r="N31" s="85" t="str">
        <f t="shared" si="2"/>
        <v/>
      </c>
      <c r="O31" s="73" t="str">
        <f t="shared" si="6"/>
        <v/>
      </c>
      <c r="P31" s="13">
        <v>0.1</v>
      </c>
      <c r="Q31" s="62">
        <v>50</v>
      </c>
      <c r="R31" s="64" t="str">
        <f t="shared" si="3"/>
        <v/>
      </c>
      <c r="S31" s="73" t="str">
        <f t="shared" si="7"/>
        <v/>
      </c>
      <c r="T31" s="4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</row>
    <row r="32" spans="1:59">
      <c r="A32" s="6"/>
      <c r="B32" s="4"/>
      <c r="C32" s="58">
        <v>24</v>
      </c>
      <c r="D32" s="62"/>
      <c r="E32" s="13"/>
      <c r="F32" s="13"/>
      <c r="G32" s="63" t="str">
        <f t="shared" si="0"/>
        <v/>
      </c>
      <c r="H32" s="67" t="str">
        <f t="shared" si="4"/>
        <v/>
      </c>
      <c r="I32" s="84">
        <v>0.5</v>
      </c>
      <c r="J32" s="86" t="str">
        <f t="shared" si="1"/>
        <v/>
      </c>
      <c r="K32" s="73" t="str">
        <f t="shared" si="5"/>
        <v/>
      </c>
      <c r="L32" s="4"/>
      <c r="M32" s="62">
        <v>1</v>
      </c>
      <c r="N32" s="85" t="str">
        <f t="shared" si="2"/>
        <v/>
      </c>
      <c r="O32" s="73" t="str">
        <f t="shared" si="6"/>
        <v/>
      </c>
      <c r="P32" s="13">
        <v>0.1</v>
      </c>
      <c r="Q32" s="62">
        <v>50</v>
      </c>
      <c r="R32" s="64" t="str">
        <f t="shared" si="3"/>
        <v/>
      </c>
      <c r="S32" s="73" t="str">
        <f t="shared" si="7"/>
        <v/>
      </c>
      <c r="T32" s="4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</row>
    <row r="33" spans="1:59">
      <c r="A33" s="6"/>
      <c r="B33" s="4"/>
      <c r="C33" s="58">
        <v>25</v>
      </c>
      <c r="D33" s="62"/>
      <c r="E33" s="13"/>
      <c r="F33" s="13"/>
      <c r="G33" s="63" t="str">
        <f t="shared" si="0"/>
        <v/>
      </c>
      <c r="H33" s="67" t="str">
        <f t="shared" si="4"/>
        <v/>
      </c>
      <c r="I33" s="84">
        <v>0.5</v>
      </c>
      <c r="J33" s="86" t="str">
        <f t="shared" si="1"/>
        <v/>
      </c>
      <c r="K33" s="73" t="str">
        <f t="shared" si="5"/>
        <v/>
      </c>
      <c r="L33" s="4"/>
      <c r="M33" s="62">
        <v>1</v>
      </c>
      <c r="N33" s="85" t="str">
        <f t="shared" si="2"/>
        <v/>
      </c>
      <c r="O33" s="73" t="str">
        <f t="shared" si="6"/>
        <v/>
      </c>
      <c r="P33" s="13">
        <v>0.1</v>
      </c>
      <c r="Q33" s="62">
        <v>50</v>
      </c>
      <c r="R33" s="64" t="str">
        <f t="shared" si="3"/>
        <v/>
      </c>
      <c r="S33" s="73" t="str">
        <f t="shared" si="7"/>
        <v/>
      </c>
      <c r="T33" s="4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</row>
    <row r="34" spans="1:59">
      <c r="A34" s="6"/>
      <c r="B34" s="4"/>
      <c r="C34" s="58">
        <v>26</v>
      </c>
      <c r="D34" s="62"/>
      <c r="E34" s="13"/>
      <c r="F34" s="13"/>
      <c r="G34" s="63" t="str">
        <f t="shared" si="0"/>
        <v/>
      </c>
      <c r="H34" s="67" t="str">
        <f t="shared" si="4"/>
        <v/>
      </c>
      <c r="I34" s="84">
        <v>0.5</v>
      </c>
      <c r="J34" s="86" t="str">
        <f t="shared" si="1"/>
        <v/>
      </c>
      <c r="K34" s="73" t="str">
        <f t="shared" si="5"/>
        <v/>
      </c>
      <c r="L34" s="4"/>
      <c r="M34" s="62">
        <v>1</v>
      </c>
      <c r="N34" s="85" t="str">
        <f t="shared" si="2"/>
        <v/>
      </c>
      <c r="O34" s="73" t="str">
        <f t="shared" si="6"/>
        <v/>
      </c>
      <c r="P34" s="13">
        <v>0.1</v>
      </c>
      <c r="Q34" s="62">
        <v>50</v>
      </c>
      <c r="R34" s="64" t="str">
        <f t="shared" si="3"/>
        <v/>
      </c>
      <c r="S34" s="73" t="str">
        <f t="shared" si="7"/>
        <v/>
      </c>
      <c r="T34" s="4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</row>
    <row r="35" spans="1:59">
      <c r="A35" s="6"/>
      <c r="B35" s="4"/>
      <c r="C35" s="58">
        <v>27</v>
      </c>
      <c r="D35" s="62"/>
      <c r="E35" s="13"/>
      <c r="F35" s="13"/>
      <c r="G35" s="63" t="str">
        <f t="shared" si="0"/>
        <v/>
      </c>
      <c r="H35" s="67" t="str">
        <f t="shared" si="4"/>
        <v/>
      </c>
      <c r="I35" s="84">
        <v>0.5</v>
      </c>
      <c r="J35" s="86" t="str">
        <f t="shared" si="1"/>
        <v/>
      </c>
      <c r="K35" s="73" t="str">
        <f t="shared" si="5"/>
        <v/>
      </c>
      <c r="L35" s="4"/>
      <c r="M35" s="62">
        <v>1</v>
      </c>
      <c r="N35" s="85" t="str">
        <f t="shared" si="2"/>
        <v/>
      </c>
      <c r="O35" s="73" t="str">
        <f t="shared" si="6"/>
        <v/>
      </c>
      <c r="P35" s="13">
        <v>0.1</v>
      </c>
      <c r="Q35" s="62">
        <v>50</v>
      </c>
      <c r="R35" s="64" t="str">
        <f t="shared" si="3"/>
        <v/>
      </c>
      <c r="S35" s="73" t="str">
        <f t="shared" si="7"/>
        <v/>
      </c>
      <c r="T35" s="4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>
      <c r="A36" s="6"/>
      <c r="B36" s="4"/>
      <c r="C36" s="58">
        <v>28</v>
      </c>
      <c r="D36" s="62"/>
      <c r="E36" s="13"/>
      <c r="F36" s="13"/>
      <c r="G36" s="63" t="str">
        <f t="shared" si="0"/>
        <v/>
      </c>
      <c r="H36" s="67" t="str">
        <f t="shared" si="4"/>
        <v/>
      </c>
      <c r="I36" s="84">
        <v>0.5</v>
      </c>
      <c r="J36" s="86" t="str">
        <f t="shared" si="1"/>
        <v/>
      </c>
      <c r="K36" s="73" t="str">
        <f t="shared" si="5"/>
        <v/>
      </c>
      <c r="L36" s="4"/>
      <c r="M36" s="62">
        <v>1</v>
      </c>
      <c r="N36" s="85" t="str">
        <f t="shared" si="2"/>
        <v/>
      </c>
      <c r="O36" s="73" t="str">
        <f t="shared" si="6"/>
        <v/>
      </c>
      <c r="P36" s="13">
        <v>0.1</v>
      </c>
      <c r="Q36" s="62">
        <v>50</v>
      </c>
      <c r="R36" s="64" t="str">
        <f t="shared" si="3"/>
        <v/>
      </c>
      <c r="S36" s="73" t="str">
        <f t="shared" si="7"/>
        <v/>
      </c>
      <c r="T36" s="4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>
      <c r="A37" s="6"/>
      <c r="B37" s="4"/>
      <c r="C37" s="58">
        <v>29</v>
      </c>
      <c r="D37" s="62"/>
      <c r="E37" s="13"/>
      <c r="F37" s="13"/>
      <c r="G37" s="63" t="str">
        <f t="shared" si="0"/>
        <v/>
      </c>
      <c r="H37" s="67" t="str">
        <f t="shared" si="4"/>
        <v/>
      </c>
      <c r="I37" s="84">
        <v>0.5</v>
      </c>
      <c r="J37" s="86" t="str">
        <f t="shared" si="1"/>
        <v/>
      </c>
      <c r="K37" s="73" t="str">
        <f t="shared" si="5"/>
        <v/>
      </c>
      <c r="L37" s="4"/>
      <c r="M37" s="62">
        <v>1</v>
      </c>
      <c r="N37" s="85" t="str">
        <f t="shared" si="2"/>
        <v/>
      </c>
      <c r="O37" s="73" t="str">
        <f t="shared" si="6"/>
        <v/>
      </c>
      <c r="P37" s="13">
        <v>0.1</v>
      </c>
      <c r="Q37" s="62">
        <v>50</v>
      </c>
      <c r="R37" s="64" t="str">
        <f t="shared" si="3"/>
        <v/>
      </c>
      <c r="S37" s="73" t="str">
        <f t="shared" si="7"/>
        <v/>
      </c>
      <c r="T37" s="4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</row>
    <row r="38" spans="1:59">
      <c r="A38" s="6"/>
      <c r="B38" s="4"/>
      <c r="C38" s="58">
        <v>30</v>
      </c>
      <c r="D38" s="62"/>
      <c r="E38" s="13"/>
      <c r="F38" s="13"/>
      <c r="G38" s="63" t="str">
        <f t="shared" si="0"/>
        <v/>
      </c>
      <c r="H38" s="67" t="str">
        <f t="shared" si="4"/>
        <v/>
      </c>
      <c r="I38" s="84">
        <v>0.5</v>
      </c>
      <c r="J38" s="86" t="str">
        <f t="shared" si="1"/>
        <v/>
      </c>
      <c r="K38" s="73" t="str">
        <f t="shared" si="5"/>
        <v/>
      </c>
      <c r="L38" s="4"/>
      <c r="M38" s="62">
        <v>1</v>
      </c>
      <c r="N38" s="85" t="str">
        <f t="shared" si="2"/>
        <v/>
      </c>
      <c r="O38" s="73" t="str">
        <f t="shared" si="6"/>
        <v/>
      </c>
      <c r="P38" s="13">
        <v>0.1</v>
      </c>
      <c r="Q38" s="62">
        <v>50</v>
      </c>
      <c r="R38" s="64" t="str">
        <f t="shared" si="3"/>
        <v/>
      </c>
      <c r="S38" s="73" t="str">
        <f t="shared" si="7"/>
        <v/>
      </c>
      <c r="T38" s="4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</row>
    <row r="39" spans="1:59">
      <c r="A39" s="6"/>
      <c r="B39" s="4"/>
      <c r="C39" s="58">
        <v>31</v>
      </c>
      <c r="D39" s="62"/>
      <c r="E39" s="13"/>
      <c r="F39" s="13"/>
      <c r="G39" s="63" t="str">
        <f t="shared" si="0"/>
        <v/>
      </c>
      <c r="H39" s="67" t="str">
        <f t="shared" si="4"/>
        <v/>
      </c>
      <c r="I39" s="84">
        <v>0.5</v>
      </c>
      <c r="J39" s="86" t="str">
        <f t="shared" si="1"/>
        <v/>
      </c>
      <c r="K39" s="73" t="str">
        <f t="shared" si="5"/>
        <v/>
      </c>
      <c r="L39" s="4"/>
      <c r="M39" s="62">
        <v>1</v>
      </c>
      <c r="N39" s="85" t="str">
        <f t="shared" si="2"/>
        <v/>
      </c>
      <c r="O39" s="73" t="str">
        <f t="shared" si="6"/>
        <v/>
      </c>
      <c r="P39" s="13">
        <v>0.1</v>
      </c>
      <c r="Q39" s="62">
        <v>50</v>
      </c>
      <c r="R39" s="64" t="str">
        <f t="shared" si="3"/>
        <v/>
      </c>
      <c r="S39" s="73" t="str">
        <f t="shared" si="7"/>
        <v/>
      </c>
      <c r="T39" s="4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</row>
    <row r="40" spans="1:59">
      <c r="A40" s="6"/>
      <c r="B40" s="4"/>
      <c r="C40" s="58">
        <v>32</v>
      </c>
      <c r="D40" s="62"/>
      <c r="E40" s="13"/>
      <c r="F40" s="13"/>
      <c r="G40" s="63" t="str">
        <f t="shared" si="0"/>
        <v/>
      </c>
      <c r="H40" s="67" t="str">
        <f t="shared" si="4"/>
        <v/>
      </c>
      <c r="I40" s="84">
        <v>0.5</v>
      </c>
      <c r="J40" s="86" t="str">
        <f t="shared" si="1"/>
        <v/>
      </c>
      <c r="K40" s="73" t="str">
        <f t="shared" si="5"/>
        <v/>
      </c>
      <c r="L40" s="4"/>
      <c r="M40" s="62">
        <v>1</v>
      </c>
      <c r="N40" s="85" t="str">
        <f t="shared" si="2"/>
        <v/>
      </c>
      <c r="O40" s="73" t="str">
        <f t="shared" si="6"/>
        <v/>
      </c>
      <c r="P40" s="13">
        <v>0.1</v>
      </c>
      <c r="Q40" s="62">
        <v>50</v>
      </c>
      <c r="R40" s="64" t="str">
        <f t="shared" si="3"/>
        <v/>
      </c>
      <c r="S40" s="73" t="str">
        <f t="shared" si="7"/>
        <v/>
      </c>
      <c r="T40" s="4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</row>
    <row r="41" spans="1:59">
      <c r="A41" s="6"/>
      <c r="B41" s="4"/>
      <c r="C41" s="58">
        <v>33</v>
      </c>
      <c r="D41" s="62"/>
      <c r="E41" s="13"/>
      <c r="F41" s="13"/>
      <c r="G41" s="63" t="str">
        <f t="shared" si="0"/>
        <v/>
      </c>
      <c r="H41" s="67" t="str">
        <f t="shared" si="4"/>
        <v/>
      </c>
      <c r="I41" s="84">
        <v>0.5</v>
      </c>
      <c r="J41" s="86" t="str">
        <f t="shared" si="1"/>
        <v/>
      </c>
      <c r="K41" s="73" t="str">
        <f t="shared" si="5"/>
        <v/>
      </c>
      <c r="L41" s="4"/>
      <c r="M41" s="62">
        <v>1</v>
      </c>
      <c r="N41" s="85" t="str">
        <f t="shared" si="2"/>
        <v/>
      </c>
      <c r="O41" s="73" t="str">
        <f t="shared" si="6"/>
        <v/>
      </c>
      <c r="P41" s="13">
        <v>0.1</v>
      </c>
      <c r="Q41" s="62">
        <v>50</v>
      </c>
      <c r="R41" s="64" t="str">
        <f t="shared" si="3"/>
        <v/>
      </c>
      <c r="S41" s="73" t="str">
        <f t="shared" si="7"/>
        <v/>
      </c>
      <c r="T41" s="4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</row>
    <row r="42" spans="1:59">
      <c r="A42" s="6"/>
      <c r="B42" s="4"/>
      <c r="C42" s="58">
        <v>34</v>
      </c>
      <c r="D42" s="62"/>
      <c r="E42" s="13"/>
      <c r="F42" s="13"/>
      <c r="G42" s="63" t="str">
        <f t="shared" si="0"/>
        <v/>
      </c>
      <c r="H42" s="67" t="str">
        <f t="shared" si="4"/>
        <v/>
      </c>
      <c r="I42" s="84">
        <v>0.5</v>
      </c>
      <c r="J42" s="86" t="str">
        <f t="shared" si="1"/>
        <v/>
      </c>
      <c r="K42" s="73" t="str">
        <f>J42</f>
        <v/>
      </c>
      <c r="L42" s="4"/>
      <c r="M42" s="62">
        <v>1</v>
      </c>
      <c r="N42" s="85" t="str">
        <f t="shared" si="2"/>
        <v/>
      </c>
      <c r="O42" s="73" t="str">
        <f>N42</f>
        <v/>
      </c>
      <c r="P42" s="13">
        <v>0.1</v>
      </c>
      <c r="Q42" s="62">
        <v>50</v>
      </c>
      <c r="R42" s="64" t="str">
        <f t="shared" si="3"/>
        <v/>
      </c>
      <c r="S42" s="73" t="str">
        <f>R42</f>
        <v/>
      </c>
      <c r="T42" s="4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</row>
    <row r="43" spans="1:59">
      <c r="A43" s="6"/>
      <c r="B43" s="4"/>
      <c r="C43" s="58">
        <v>35</v>
      </c>
      <c r="D43" s="62"/>
      <c r="E43" s="13"/>
      <c r="F43" s="13"/>
      <c r="G43" s="63" t="str">
        <f t="shared" si="0"/>
        <v/>
      </c>
      <c r="H43" s="67" t="str">
        <f t="shared" si="4"/>
        <v/>
      </c>
      <c r="I43" s="84">
        <v>0.5</v>
      </c>
      <c r="J43" s="86" t="str">
        <f t="shared" si="1"/>
        <v/>
      </c>
      <c r="K43" s="73" t="str">
        <f t="shared" si="5"/>
        <v/>
      </c>
      <c r="L43" s="4"/>
      <c r="M43" s="62">
        <v>1</v>
      </c>
      <c r="N43" s="85" t="str">
        <f t="shared" si="2"/>
        <v/>
      </c>
      <c r="O43" s="73" t="str">
        <f t="shared" si="6"/>
        <v/>
      </c>
      <c r="P43" s="13">
        <v>0.1</v>
      </c>
      <c r="Q43" s="62">
        <v>50</v>
      </c>
      <c r="R43" s="64" t="str">
        <f t="shared" si="3"/>
        <v/>
      </c>
      <c r="S43" s="73" t="str">
        <f t="shared" si="7"/>
        <v/>
      </c>
      <c r="T43" s="4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  <row r="44" spans="1:59">
      <c r="A44" s="6"/>
      <c r="B44" s="4"/>
      <c r="C44" s="58">
        <v>36</v>
      </c>
      <c r="D44" s="62"/>
      <c r="E44" s="13"/>
      <c r="F44" s="13"/>
      <c r="G44" s="63" t="str">
        <f t="shared" si="0"/>
        <v/>
      </c>
      <c r="H44" s="67" t="str">
        <f t="shared" si="4"/>
        <v/>
      </c>
      <c r="I44" s="84">
        <v>0.5</v>
      </c>
      <c r="J44" s="86" t="str">
        <f t="shared" si="1"/>
        <v/>
      </c>
      <c r="K44" s="73" t="str">
        <f>J44</f>
        <v/>
      </c>
      <c r="L44" s="4"/>
      <c r="M44" s="62">
        <v>1</v>
      </c>
      <c r="N44" s="85" t="str">
        <f t="shared" si="2"/>
        <v/>
      </c>
      <c r="O44" s="73" t="str">
        <f>N44</f>
        <v/>
      </c>
      <c r="P44" s="13">
        <v>0.1</v>
      </c>
      <c r="Q44" s="62">
        <v>50</v>
      </c>
      <c r="R44" s="64" t="str">
        <f t="shared" si="3"/>
        <v/>
      </c>
      <c r="S44" s="73" t="str">
        <f>R44</f>
        <v/>
      </c>
      <c r="T44" s="4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</row>
    <row r="45" spans="1:59">
      <c r="A45" s="6"/>
      <c r="B45" s="4"/>
      <c r="C45" s="58">
        <v>37</v>
      </c>
      <c r="D45" s="62"/>
      <c r="E45" s="13"/>
      <c r="F45" s="13"/>
      <c r="G45" s="63" t="str">
        <f t="shared" si="0"/>
        <v/>
      </c>
      <c r="H45" s="67" t="str">
        <f t="shared" si="4"/>
        <v/>
      </c>
      <c r="I45" s="84">
        <v>0.5</v>
      </c>
      <c r="J45" s="86" t="str">
        <f t="shared" si="1"/>
        <v/>
      </c>
      <c r="K45" s="73" t="str">
        <f t="shared" si="5"/>
        <v/>
      </c>
      <c r="L45" s="4"/>
      <c r="M45" s="62">
        <v>1</v>
      </c>
      <c r="N45" s="85" t="str">
        <f t="shared" si="2"/>
        <v/>
      </c>
      <c r="O45" s="73" t="str">
        <f t="shared" si="6"/>
        <v/>
      </c>
      <c r="P45" s="13">
        <v>0.1</v>
      </c>
      <c r="Q45" s="62">
        <v>50</v>
      </c>
      <c r="R45" s="64" t="str">
        <f t="shared" si="3"/>
        <v/>
      </c>
      <c r="S45" s="73" t="str">
        <f t="shared" si="7"/>
        <v/>
      </c>
      <c r="T45" s="4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</row>
    <row r="46" spans="1:59">
      <c r="A46" s="6"/>
      <c r="B46" s="4"/>
      <c r="C46" s="58">
        <v>38</v>
      </c>
      <c r="D46" s="62"/>
      <c r="E46" s="13"/>
      <c r="F46" s="13"/>
      <c r="G46" s="63" t="str">
        <f t="shared" si="0"/>
        <v/>
      </c>
      <c r="H46" s="67" t="str">
        <f t="shared" si="4"/>
        <v/>
      </c>
      <c r="I46" s="84">
        <v>0.5</v>
      </c>
      <c r="J46" s="86" t="str">
        <f t="shared" si="1"/>
        <v/>
      </c>
      <c r="K46" s="73" t="str">
        <f t="shared" si="5"/>
        <v/>
      </c>
      <c r="L46" s="4"/>
      <c r="M46" s="62">
        <v>1</v>
      </c>
      <c r="N46" s="85" t="str">
        <f t="shared" si="2"/>
        <v/>
      </c>
      <c r="O46" s="73" t="str">
        <f t="shared" si="6"/>
        <v/>
      </c>
      <c r="P46" s="13">
        <v>0.1</v>
      </c>
      <c r="Q46" s="62">
        <v>50</v>
      </c>
      <c r="R46" s="64" t="str">
        <f t="shared" si="3"/>
        <v/>
      </c>
      <c r="S46" s="73" t="str">
        <f t="shared" si="7"/>
        <v/>
      </c>
      <c r="T46" s="4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</row>
    <row r="47" spans="1:59">
      <c r="A47" s="6"/>
      <c r="B47" s="4"/>
      <c r="C47" s="58">
        <v>39</v>
      </c>
      <c r="D47" s="62"/>
      <c r="E47" s="13"/>
      <c r="F47" s="13"/>
      <c r="G47" s="63" t="str">
        <f t="shared" si="0"/>
        <v/>
      </c>
      <c r="H47" s="67" t="str">
        <f t="shared" si="4"/>
        <v/>
      </c>
      <c r="I47" s="84">
        <v>0.5</v>
      </c>
      <c r="J47" s="86" t="str">
        <f t="shared" si="1"/>
        <v/>
      </c>
      <c r="K47" s="73" t="str">
        <f t="shared" si="5"/>
        <v/>
      </c>
      <c r="L47" s="4"/>
      <c r="M47" s="62">
        <v>1</v>
      </c>
      <c r="N47" s="85" t="str">
        <f t="shared" si="2"/>
        <v/>
      </c>
      <c r="O47" s="73" t="str">
        <f t="shared" si="6"/>
        <v/>
      </c>
      <c r="P47" s="13">
        <v>0.1</v>
      </c>
      <c r="Q47" s="62">
        <v>50</v>
      </c>
      <c r="R47" s="64" t="str">
        <f t="shared" si="3"/>
        <v/>
      </c>
      <c r="S47" s="73" t="str">
        <f t="shared" si="7"/>
        <v/>
      </c>
      <c r="T47" s="4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</row>
    <row r="48" spans="1:59">
      <c r="A48" s="6"/>
      <c r="B48" s="4"/>
      <c r="C48" s="58">
        <v>40</v>
      </c>
      <c r="D48" s="62"/>
      <c r="E48" s="13"/>
      <c r="F48" s="13"/>
      <c r="G48" s="63" t="str">
        <f t="shared" si="0"/>
        <v/>
      </c>
      <c r="H48" s="67" t="str">
        <f t="shared" si="4"/>
        <v/>
      </c>
      <c r="I48" s="84">
        <v>0.5</v>
      </c>
      <c r="J48" s="86" t="str">
        <f t="shared" si="1"/>
        <v/>
      </c>
      <c r="K48" s="73" t="str">
        <f t="shared" si="5"/>
        <v/>
      </c>
      <c r="L48" s="4"/>
      <c r="M48" s="62">
        <v>1</v>
      </c>
      <c r="N48" s="85" t="str">
        <f t="shared" si="2"/>
        <v/>
      </c>
      <c r="O48" s="73" t="str">
        <f t="shared" si="6"/>
        <v/>
      </c>
      <c r="P48" s="13">
        <v>0.1</v>
      </c>
      <c r="Q48" s="62">
        <v>50</v>
      </c>
      <c r="R48" s="64" t="str">
        <f t="shared" si="3"/>
        <v/>
      </c>
      <c r="S48" s="73" t="str">
        <f t="shared" si="7"/>
        <v/>
      </c>
      <c r="T48" s="4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</row>
    <row r="49" spans="1:256">
      <c r="A49" s="6"/>
      <c r="B49" s="4"/>
      <c r="C49" s="35"/>
      <c r="D49" s="35"/>
      <c r="E49" s="36"/>
      <c r="F49" s="36"/>
      <c r="G49" s="36"/>
      <c r="H49" s="36"/>
      <c r="I49" s="36"/>
      <c r="J49" s="36"/>
      <c r="K49" s="70"/>
      <c r="L49" s="4"/>
      <c r="M49" s="36"/>
      <c r="N49" s="36"/>
      <c r="O49" s="36"/>
      <c r="P49" s="36"/>
      <c r="Q49" s="36"/>
      <c r="R49" s="36"/>
      <c r="S49" s="35"/>
      <c r="T49" s="3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</row>
    <row r="50" spans="1:256">
      <c r="A50" s="6"/>
      <c r="B50" s="4"/>
      <c r="C50" s="35"/>
      <c r="D50" s="35"/>
      <c r="E50" s="36"/>
      <c r="F50" s="36"/>
      <c r="G50" s="36"/>
      <c r="H50" s="36"/>
      <c r="I50" s="36"/>
      <c r="J50" s="36"/>
      <c r="K50" s="70"/>
      <c r="L50" s="4"/>
      <c r="M50" s="36"/>
      <c r="N50" s="36"/>
      <c r="O50" s="36"/>
      <c r="P50" s="36"/>
      <c r="Q50" s="36"/>
      <c r="R50" s="36"/>
      <c r="S50" s="35"/>
      <c r="T50" s="3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</row>
    <row r="51" spans="1:256" ht="9.1999999999999993" customHeight="1">
      <c r="A51" s="6"/>
      <c r="B51" s="4"/>
      <c r="C51" s="4"/>
      <c r="D51" s="4"/>
      <c r="E51" s="4"/>
      <c r="F51" s="4"/>
      <c r="G51" s="4"/>
      <c r="H51" s="4"/>
      <c r="I51" s="4"/>
      <c r="J51" s="4"/>
      <c r="K51" s="70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</row>
    <row r="52" spans="1:256" ht="399.9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7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</row>
  </sheetData>
  <sheetProtection algorithmName="SHA-512" hashValue="wtgWFn/OHNX2B1uD+geKdpqYMzM6GS0Xz+IkxJ2KNulCFhkhJ8arSmvvhozGlJNAKnvv91EvtjVIS1MgmxST6w==" saltValue="WfxaUEFLweru2FXGuXZkVw==" spinCount="100000" sheet="1"/>
  <mergeCells count="2">
    <mergeCell ref="E7:F7"/>
    <mergeCell ref="E4:K4"/>
  </mergeCells>
  <phoneticPr fontId="0" type="noConversion"/>
  <dataValidations count="1">
    <dataValidation allowBlank="1" showInputMessage="1" sqref="F8:F65536 F5:F6 A1:E1048576 G5:K65536 F1:K3 L1:IV1048576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Instructions</vt:lpstr>
      <vt:lpstr>MegaCalc</vt:lpstr>
      <vt:lpstr>Absorbance</vt:lpstr>
      <vt:lpstr>Analyte_mUnits</vt:lpstr>
      <vt:lpstr>Analyte_Units_g</vt:lpstr>
      <vt:lpstr>Analyte_UnitsL</vt:lpstr>
      <vt:lpstr>Contact_us</vt:lpstr>
      <vt:lpstr>Dilution</vt:lpstr>
      <vt:lpstr>Extract_vol</vt:lpstr>
      <vt:lpstr>Instructions</vt:lpstr>
      <vt:lpstr>Instructions!Print_Area</vt:lpstr>
      <vt:lpstr>MegaCalc!Print_Area</vt:lpstr>
      <vt:lpstr>MegaCalc!Print_Titles</vt:lpstr>
      <vt:lpstr>Sample_A1</vt:lpstr>
      <vt:lpstr>Sample_A2</vt:lpstr>
      <vt:lpstr>Sample_volume</vt:lpstr>
      <vt:lpstr>Sample_weight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2020-01-07T11:07:08Z</cp:lastPrinted>
  <dcterms:created xsi:type="dcterms:W3CDTF">2004-10-05T18:50:23Z</dcterms:created>
  <dcterms:modified xsi:type="dcterms:W3CDTF">2020-01-07T13:47:57Z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1318661327</vt:i4>
  </property>
  <property fmtid="{D5CDD505-2E9C-101B-9397-08002B2CF9AE}" pid="3" name="_EmailSubject">
    <vt:lpwstr>Questions </vt:lpwstr>
  </property>
  <property fmtid="{D5CDD505-2E9C-101B-9397-08002B2CF9AE}" pid="4" name="_AuthorEmail">
    <vt:lpwstr>noradevitt@eircom.net</vt:lpwstr>
  </property>
  <property fmtid="{D5CDD505-2E9C-101B-9397-08002B2CF9AE}" pid="5" name="_AuthorEmailDisplayName">
    <vt:lpwstr>Nora Devitt</vt:lpwstr>
  </property>
  <property fmtid="{D5CDD505-2E9C-101B-9397-08002B2CF9AE}" pid="6" name="_PreviousAdHocReviewCycleID">
    <vt:i4>-1054236838</vt:i4>
  </property>
  <property fmtid="{D5CDD505-2E9C-101B-9397-08002B2CF9AE}" pid="7" name="_ReviewingToolsShownOnce">
    <vt:lpwstr/>
  </property>
</Properties>
</file>