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U:\MegaCalc - New header\K-INTDF\"/>
    </mc:Choice>
  </mc:AlternateContent>
  <xr:revisionPtr revIDLastSave="0" documentId="13_ncr:48009_{BC6A7351-77F2-49A2-A555-16E59467B43F}" xr6:coauthVersionLast="44" xr6:coauthVersionMax="44" xr10:uidLastSave="{00000000-0000-0000-0000-000000000000}"/>
  <workbookProtection workbookPassword="8E71" lockStructure="1"/>
  <bookViews>
    <workbookView xWindow="-120" yWindow="-120" windowWidth="29040" windowHeight="15840" activeTab="2"/>
  </bookViews>
  <sheets>
    <sheet name="Instructions" sheetId="1" r:id="rId1"/>
    <sheet name="Calc HMWDF &amp; LMWSDF" sheetId="3" r:id="rId2"/>
    <sheet name="Summary HMWDF &amp; LMWSDF" sheetId="5" r:id="rId3"/>
  </sheets>
  <definedNames>
    <definedName name="Contact_us">Instructions!$D$100</definedName>
    <definedName name="Instructions">Instructions!$A$2</definedName>
    <definedName name="Method">'Calc HMWDF &amp; LMWSDF'!$S$3:$S$5</definedName>
    <definedName name="_xlnm.Print_Area" localSheetId="1">'Calc HMWDF &amp; LMWSDF'!$B$2:$Q$244</definedName>
    <definedName name="_xlnm.Print_Area" localSheetId="0">Instructions!$B$3:$O$102</definedName>
    <definedName name="_xlnm.Print_Area" localSheetId="2">'Summary HMWDF &amp; LMWSDF'!$B$2:$M$25</definedName>
    <definedName name="_xlnm.Print_Titles" localSheetId="2">'Summary HMWDF &amp; LMWSDF'!$6:$7</definedName>
    <definedName name="use_mega_calculator" localSheetId="2">'Summary HMWDF &amp; LMWSDF'!$A$1</definedName>
    <definedName name="use_mega_calculator">'Calc HMWDF &amp; LMWSDF'!$A$1</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3" i="3" l="1"/>
  <c r="J13" i="3" s="1"/>
  <c r="O14" i="3"/>
  <c r="J14" i="3"/>
  <c r="O15" i="3"/>
  <c r="J15" i="3" s="1"/>
  <c r="M9" i="3"/>
  <c r="J9" i="3"/>
  <c r="L231" i="3" s="1"/>
  <c r="M231" i="3" s="1"/>
  <c r="N231" i="3" s="1"/>
  <c r="D23" i="5"/>
  <c r="E23" i="5" s="1"/>
  <c r="D22" i="5"/>
  <c r="D21" i="5"/>
  <c r="D20" i="5"/>
  <c r="D19" i="5"/>
  <c r="E19" i="5" s="1"/>
  <c r="D18" i="5"/>
  <c r="D17" i="5"/>
  <c r="D16" i="5"/>
  <c r="D15" i="5"/>
  <c r="E15" i="5" s="1"/>
  <c r="D14" i="5"/>
  <c r="D13" i="5"/>
  <c r="D12" i="5"/>
  <c r="D11" i="5"/>
  <c r="E11" i="5" s="1"/>
  <c r="D10" i="5"/>
  <c r="D9" i="5"/>
  <c r="D8" i="5"/>
  <c r="E9" i="5"/>
  <c r="E10" i="5"/>
  <c r="E12" i="5"/>
  <c r="E13" i="5"/>
  <c r="E14" i="5"/>
  <c r="E16" i="5"/>
  <c r="E17" i="5"/>
  <c r="E18" i="5"/>
  <c r="E20" i="5"/>
  <c r="E21" i="5"/>
  <c r="E22" i="5"/>
  <c r="E8" i="5"/>
  <c r="L119" i="3"/>
  <c r="M119" i="3" s="1"/>
  <c r="N119" i="3" s="1"/>
  <c r="L63" i="3"/>
  <c r="M63" i="3" s="1"/>
  <c r="N63" i="3" s="1"/>
  <c r="O231" i="3" l="1"/>
  <c r="P231" i="3" s="1"/>
  <c r="M239" i="3"/>
  <c r="N239" i="3" s="1"/>
  <c r="M127" i="3"/>
  <c r="N127" i="3" s="1"/>
  <c r="O119" i="3"/>
  <c r="P119" i="3" s="1"/>
  <c r="M71" i="3"/>
  <c r="N71" i="3" s="1"/>
  <c r="O63" i="3"/>
  <c r="P63" i="3" s="1"/>
  <c r="L21" i="3"/>
  <c r="M21" i="3" s="1"/>
  <c r="N21" i="3" s="1"/>
  <c r="L189" i="3"/>
  <c r="M189" i="3" s="1"/>
  <c r="N189" i="3" s="1"/>
  <c r="L133" i="3"/>
  <c r="M133" i="3" s="1"/>
  <c r="N133" i="3" s="1"/>
  <c r="L77" i="3"/>
  <c r="M77" i="3" s="1"/>
  <c r="N77" i="3" s="1"/>
  <c r="L203" i="3"/>
  <c r="M203" i="3" s="1"/>
  <c r="N203" i="3" s="1"/>
  <c r="L147" i="3"/>
  <c r="M147" i="3" s="1"/>
  <c r="N147" i="3" s="1"/>
  <c r="L91" i="3"/>
  <c r="M91" i="3" s="1"/>
  <c r="N91" i="3" s="1"/>
  <c r="L49" i="3"/>
  <c r="M49" i="3" s="1"/>
  <c r="N49" i="3" s="1"/>
  <c r="L217" i="3"/>
  <c r="M217" i="3" s="1"/>
  <c r="N217" i="3" s="1"/>
  <c r="L161" i="3"/>
  <c r="M161" i="3" s="1"/>
  <c r="N161" i="3" s="1"/>
  <c r="L105" i="3"/>
  <c r="M105" i="3" s="1"/>
  <c r="N105" i="3" s="1"/>
  <c r="L35" i="3"/>
  <c r="M35" i="3" s="1"/>
  <c r="N35" i="3" s="1"/>
  <c r="L175" i="3"/>
  <c r="M175" i="3" s="1"/>
  <c r="N175" i="3" s="1"/>
  <c r="O16" i="3"/>
  <c r="J16" i="3" s="1"/>
  <c r="O161" i="3" l="1"/>
  <c r="P161" i="3" s="1"/>
  <c r="M169" i="3"/>
  <c r="N169" i="3" s="1"/>
  <c r="M183" i="3"/>
  <c r="N183" i="3" s="1"/>
  <c r="O175" i="3"/>
  <c r="P175" i="3" s="1"/>
  <c r="O217" i="3"/>
  <c r="P217" i="3" s="1"/>
  <c r="M225" i="3"/>
  <c r="N225" i="3" s="1"/>
  <c r="M211" i="3"/>
  <c r="N211" i="3" s="1"/>
  <c r="O203" i="3"/>
  <c r="P203" i="3" s="1"/>
  <c r="O21" i="3"/>
  <c r="P21" i="3" s="1"/>
  <c r="M29" i="3"/>
  <c r="N29" i="3" s="1"/>
  <c r="F15" i="5"/>
  <c r="O127" i="3"/>
  <c r="P127" i="3" s="1"/>
  <c r="J15" i="5" s="1"/>
  <c r="M155" i="3"/>
  <c r="N155" i="3" s="1"/>
  <c r="O147" i="3"/>
  <c r="P147" i="3" s="1"/>
  <c r="M43" i="3"/>
  <c r="N43" i="3" s="1"/>
  <c r="O35" i="3"/>
  <c r="P35" i="3" s="1"/>
  <c r="O49" i="3"/>
  <c r="P49" i="3" s="1"/>
  <c r="M57" i="3"/>
  <c r="N57" i="3" s="1"/>
  <c r="M85" i="3"/>
  <c r="N85" i="3" s="1"/>
  <c r="O77" i="3"/>
  <c r="P77" i="3" s="1"/>
  <c r="F23" i="5"/>
  <c r="O239" i="3"/>
  <c r="P239" i="3" s="1"/>
  <c r="J23" i="5" s="1"/>
  <c r="I95" i="3"/>
  <c r="M95" i="3" s="1"/>
  <c r="N95" i="3" s="1"/>
  <c r="I67" i="3"/>
  <c r="M67" i="3" s="1"/>
  <c r="N67" i="3" s="1"/>
  <c r="I179" i="3"/>
  <c r="M179" i="3" s="1"/>
  <c r="N179" i="3" s="1"/>
  <c r="I53" i="3"/>
  <c r="M53" i="3" s="1"/>
  <c r="N53" i="3" s="1"/>
  <c r="I165" i="3"/>
  <c r="M165" i="3" s="1"/>
  <c r="N165" i="3" s="1"/>
  <c r="I39" i="3"/>
  <c r="M39" i="3" s="1"/>
  <c r="N39" i="3" s="1"/>
  <c r="I151" i="3"/>
  <c r="M151" i="3" s="1"/>
  <c r="N151" i="3" s="1"/>
  <c r="I193" i="3"/>
  <c r="M193" i="3" s="1"/>
  <c r="N193" i="3" s="1"/>
  <c r="I81" i="3"/>
  <c r="M81" i="3" s="1"/>
  <c r="N81" i="3" s="1"/>
  <c r="I235" i="3"/>
  <c r="M235" i="3" s="1"/>
  <c r="N235" i="3" s="1"/>
  <c r="I123" i="3"/>
  <c r="M123" i="3" s="1"/>
  <c r="N123" i="3" s="1"/>
  <c r="I221" i="3"/>
  <c r="M221" i="3" s="1"/>
  <c r="N221" i="3" s="1"/>
  <c r="I109" i="3"/>
  <c r="M109" i="3" s="1"/>
  <c r="N109" i="3" s="1"/>
  <c r="I207" i="3"/>
  <c r="M207" i="3" s="1"/>
  <c r="N207" i="3" s="1"/>
  <c r="I25" i="3"/>
  <c r="M25" i="3" s="1"/>
  <c r="N25" i="3" s="1"/>
  <c r="I137" i="3"/>
  <c r="M137" i="3" s="1"/>
  <c r="N137" i="3" s="1"/>
  <c r="M197" i="3"/>
  <c r="N197" i="3" s="1"/>
  <c r="O189" i="3"/>
  <c r="P189" i="3" s="1"/>
  <c r="M113" i="3"/>
  <c r="N113" i="3" s="1"/>
  <c r="O105" i="3"/>
  <c r="P105" i="3" s="1"/>
  <c r="M99" i="3"/>
  <c r="N99" i="3" s="1"/>
  <c r="O91" i="3"/>
  <c r="P91" i="3" s="1"/>
  <c r="M141" i="3"/>
  <c r="N141" i="3" s="1"/>
  <c r="O133" i="3"/>
  <c r="P133" i="3" s="1"/>
  <c r="F11" i="5"/>
  <c r="O71" i="3"/>
  <c r="P71" i="3" s="1"/>
  <c r="J11" i="5" s="1"/>
  <c r="M142" i="3" l="1"/>
  <c r="N142" i="3" s="1"/>
  <c r="O137" i="3"/>
  <c r="P137" i="3" s="1"/>
  <c r="O53" i="3"/>
  <c r="P53" i="3" s="1"/>
  <c r="M58" i="3"/>
  <c r="N58" i="3" s="1"/>
  <c r="M143" i="3"/>
  <c r="N143" i="3" s="1"/>
  <c r="F16" i="5"/>
  <c r="O141" i="3"/>
  <c r="P141" i="3" s="1"/>
  <c r="J16" i="5" s="1"/>
  <c r="O25" i="3"/>
  <c r="P25" i="3" s="1"/>
  <c r="M30" i="3"/>
  <c r="N30" i="3" s="1"/>
  <c r="M128" i="3"/>
  <c r="N128" i="3" s="1"/>
  <c r="O123" i="3"/>
  <c r="P123" i="3" s="1"/>
  <c r="M156" i="3"/>
  <c r="N156" i="3" s="1"/>
  <c r="O151" i="3"/>
  <c r="P151" i="3" s="1"/>
  <c r="M184" i="3"/>
  <c r="N184" i="3" s="1"/>
  <c r="O179" i="3"/>
  <c r="P179" i="3" s="1"/>
  <c r="O57" i="3"/>
  <c r="P57" i="3" s="1"/>
  <c r="J10" i="5" s="1"/>
  <c r="F10" i="5"/>
  <c r="O211" i="3"/>
  <c r="P211" i="3" s="1"/>
  <c r="J21" i="5" s="1"/>
  <c r="M213" i="3"/>
  <c r="N213" i="3" s="1"/>
  <c r="F21" i="5"/>
  <c r="F19" i="5"/>
  <c r="O183" i="3"/>
  <c r="P183" i="3" s="1"/>
  <c r="J19" i="5" s="1"/>
  <c r="M185" i="3"/>
  <c r="N185" i="3" s="1"/>
  <c r="M198" i="3"/>
  <c r="N198" i="3" s="1"/>
  <c r="O193" i="3"/>
  <c r="P193" i="3" s="1"/>
  <c r="O85" i="3"/>
  <c r="P85" i="3" s="1"/>
  <c r="J12" i="5" s="1"/>
  <c r="F12" i="5"/>
  <c r="F14" i="5"/>
  <c r="O113" i="3"/>
  <c r="P113" i="3" s="1"/>
  <c r="J14" i="5" s="1"/>
  <c r="M212" i="3"/>
  <c r="N212" i="3" s="1"/>
  <c r="O207" i="3"/>
  <c r="P207" i="3" s="1"/>
  <c r="M240" i="3"/>
  <c r="N240" i="3" s="1"/>
  <c r="O235" i="3"/>
  <c r="P235" i="3" s="1"/>
  <c r="M44" i="3"/>
  <c r="N44" i="3" s="1"/>
  <c r="O39" i="3"/>
  <c r="P39" i="3" s="1"/>
  <c r="O67" i="3"/>
  <c r="P67" i="3" s="1"/>
  <c r="M72" i="3"/>
  <c r="N72" i="3" s="1"/>
  <c r="O155" i="3"/>
  <c r="P155" i="3" s="1"/>
  <c r="J17" i="5" s="1"/>
  <c r="F17" i="5"/>
  <c r="F8" i="5"/>
  <c r="O29" i="3"/>
  <c r="P29" i="3" s="1"/>
  <c r="J8" i="5" s="1"/>
  <c r="M31" i="3"/>
  <c r="N31" i="3" s="1"/>
  <c r="F22" i="5"/>
  <c r="O225" i="3"/>
  <c r="P225" i="3" s="1"/>
  <c r="J22" i="5" s="1"/>
  <c r="F18" i="5"/>
  <c r="O169" i="3"/>
  <c r="P169" i="3" s="1"/>
  <c r="J18" i="5" s="1"/>
  <c r="M226" i="3"/>
  <c r="N226" i="3" s="1"/>
  <c r="O221" i="3"/>
  <c r="P221" i="3" s="1"/>
  <c r="O43" i="3"/>
  <c r="P43" i="3" s="1"/>
  <c r="J9" i="5" s="1"/>
  <c r="M45" i="3"/>
  <c r="N45" i="3" s="1"/>
  <c r="F9" i="5"/>
  <c r="F13" i="5"/>
  <c r="O99" i="3"/>
  <c r="P99" i="3" s="1"/>
  <c r="J13" i="5" s="1"/>
  <c r="M199" i="3"/>
  <c r="N199" i="3" s="1"/>
  <c r="F20" i="5"/>
  <c r="O197" i="3"/>
  <c r="P197" i="3" s="1"/>
  <c r="J20" i="5" s="1"/>
  <c r="M114" i="3"/>
  <c r="N114" i="3" s="1"/>
  <c r="O109" i="3"/>
  <c r="P109" i="3" s="1"/>
  <c r="M86" i="3"/>
  <c r="N86" i="3" s="1"/>
  <c r="M87" i="3" s="1"/>
  <c r="N87" i="3" s="1"/>
  <c r="O81" i="3"/>
  <c r="P81" i="3" s="1"/>
  <c r="M170" i="3"/>
  <c r="N170" i="3" s="1"/>
  <c r="O165" i="3"/>
  <c r="P165" i="3" s="1"/>
  <c r="M100" i="3"/>
  <c r="N100" i="3" s="1"/>
  <c r="O95" i="3"/>
  <c r="P95" i="3" s="1"/>
  <c r="H12" i="5" l="1"/>
  <c r="O87" i="3"/>
  <c r="P87" i="3" s="1"/>
  <c r="L12" i="5" s="1"/>
  <c r="O170" i="3"/>
  <c r="P170" i="3" s="1"/>
  <c r="K18" i="5" s="1"/>
  <c r="G18" i="5"/>
  <c r="H9" i="5"/>
  <c r="O45" i="3"/>
  <c r="P45" i="3" s="1"/>
  <c r="L9" i="5" s="1"/>
  <c r="M171" i="3"/>
  <c r="N171" i="3" s="1"/>
  <c r="H19" i="5"/>
  <c r="O185" i="3"/>
  <c r="P185" i="3" s="1"/>
  <c r="L19" i="5" s="1"/>
  <c r="O156" i="3"/>
  <c r="P156" i="3" s="1"/>
  <c r="K17" i="5" s="1"/>
  <c r="G17" i="5"/>
  <c r="G23" i="5"/>
  <c r="O240" i="3"/>
  <c r="P240" i="3" s="1"/>
  <c r="K23" i="5" s="1"/>
  <c r="M241" i="3"/>
  <c r="N241" i="3" s="1"/>
  <c r="G14" i="5"/>
  <c r="O114" i="3"/>
  <c r="P114" i="3" s="1"/>
  <c r="K14" i="5" s="1"/>
  <c r="O72" i="3"/>
  <c r="P72" i="3" s="1"/>
  <c r="K11" i="5" s="1"/>
  <c r="G11" i="5"/>
  <c r="M73" i="3"/>
  <c r="N73" i="3" s="1"/>
  <c r="M115" i="3"/>
  <c r="N115" i="3" s="1"/>
  <c r="G10" i="5"/>
  <c r="O58" i="3"/>
  <c r="P58" i="3" s="1"/>
  <c r="K10" i="5" s="1"/>
  <c r="G13" i="5"/>
  <c r="O100" i="3"/>
  <c r="P100" i="3" s="1"/>
  <c r="K13" i="5" s="1"/>
  <c r="M101" i="3"/>
  <c r="N101" i="3" s="1"/>
  <c r="O31" i="3"/>
  <c r="P31" i="3" s="1"/>
  <c r="L8" i="5" s="1"/>
  <c r="H8" i="5"/>
  <c r="O184" i="3"/>
  <c r="P184" i="3" s="1"/>
  <c r="K19" i="5" s="1"/>
  <c r="G19" i="5"/>
  <c r="G15" i="5"/>
  <c r="O128" i="3"/>
  <c r="P128" i="3" s="1"/>
  <c r="K15" i="5" s="1"/>
  <c r="M129" i="3"/>
  <c r="N129" i="3" s="1"/>
  <c r="H21" i="5"/>
  <c r="O213" i="3"/>
  <c r="P213" i="3" s="1"/>
  <c r="L21" i="5" s="1"/>
  <c r="G12" i="5"/>
  <c r="O86" i="3"/>
  <c r="P86" i="3" s="1"/>
  <c r="K12" i="5" s="1"/>
  <c r="H20" i="5"/>
  <c r="O199" i="3"/>
  <c r="P199" i="3" s="1"/>
  <c r="L20" i="5" s="1"/>
  <c r="O226" i="3"/>
  <c r="P226" i="3" s="1"/>
  <c r="K22" i="5" s="1"/>
  <c r="G22" i="5"/>
  <c r="M227" i="3"/>
  <c r="N227" i="3" s="1"/>
  <c r="M157" i="3"/>
  <c r="N157" i="3" s="1"/>
  <c r="G9" i="5"/>
  <c r="O44" i="3"/>
  <c r="P44" i="3" s="1"/>
  <c r="K9" i="5" s="1"/>
  <c r="G21" i="5"/>
  <c r="O212" i="3"/>
  <c r="P212" i="3" s="1"/>
  <c r="K21" i="5" s="1"/>
  <c r="G20" i="5"/>
  <c r="O198" i="3"/>
  <c r="P198" i="3" s="1"/>
  <c r="K20" i="5" s="1"/>
  <c r="M59" i="3"/>
  <c r="N59" i="3" s="1"/>
  <c r="G8" i="5"/>
  <c r="O30" i="3"/>
  <c r="P30" i="3" s="1"/>
  <c r="K8" i="5" s="1"/>
  <c r="H16" i="5"/>
  <c r="O143" i="3"/>
  <c r="P143" i="3" s="1"/>
  <c r="L16" i="5" s="1"/>
  <c r="G16" i="5"/>
  <c r="O142" i="3"/>
  <c r="P142" i="3" s="1"/>
  <c r="K16" i="5" s="1"/>
  <c r="H14" i="5" l="1"/>
  <c r="O115" i="3"/>
  <c r="P115" i="3" s="1"/>
  <c r="L14" i="5" s="1"/>
  <c r="H11" i="5"/>
  <c r="O73" i="3"/>
  <c r="P73" i="3" s="1"/>
  <c r="L11" i="5" s="1"/>
  <c r="H18" i="5"/>
  <c r="O171" i="3"/>
  <c r="P171" i="3" s="1"/>
  <c r="L18" i="5" s="1"/>
  <c r="H15" i="5"/>
  <c r="O129" i="3"/>
  <c r="P129" i="3" s="1"/>
  <c r="L15" i="5" s="1"/>
  <c r="H17" i="5"/>
  <c r="O157" i="3"/>
  <c r="P157" i="3" s="1"/>
  <c r="L17" i="5" s="1"/>
  <c r="H23" i="5"/>
  <c r="O241" i="3"/>
  <c r="P241" i="3" s="1"/>
  <c r="L23" i="5" s="1"/>
  <c r="H10" i="5"/>
  <c r="O59" i="3"/>
  <c r="P59" i="3" s="1"/>
  <c r="L10" i="5" s="1"/>
  <c r="H22" i="5"/>
  <c r="O227" i="3"/>
  <c r="P227" i="3" s="1"/>
  <c r="L22" i="5" s="1"/>
  <c r="H13" i="5"/>
  <c r="O101" i="3"/>
  <c r="P101" i="3" s="1"/>
  <c r="L13" i="5" s="1"/>
</calcChain>
</file>

<file path=xl/sharedStrings.xml><?xml version="1.0" encoding="utf-8"?>
<sst xmlns="http://schemas.openxmlformats.org/spreadsheetml/2006/main" count="844" uniqueCount="71">
  <si>
    <t>Sample identifier</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</si>
  <si>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</si>
  <si>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</si>
  <si>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</si>
  <si>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</si>
  <si>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</si>
  <si>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</si>
  <si>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</si>
  <si>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</si>
  <si>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</si>
  <si>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r>
      <t>Welcome to Megazyme</t>
    </r>
    <r>
      <rPr>
        <sz val="12"/>
        <rFont val="Gill Sans MT"/>
        <family val="2"/>
      </rPr>
      <t xml:space="preserve"> </t>
    </r>
  </si>
  <si>
    <r>
      <t>Instructions for Use of Mega-Calc</t>
    </r>
    <r>
      <rPr>
        <vertAlign val="superscript"/>
        <sz val="12"/>
        <rFont val="Gill Sans MT"/>
        <family val="2"/>
      </rPr>
      <t>TM</t>
    </r>
  </si>
  <si>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</si>
  <si>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</si>
  <si>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t xml:space="preserve">Sample weights </t>
  </si>
  <si>
    <t xml:space="preserve">Residue weights </t>
  </si>
  <si>
    <t>Protein</t>
  </si>
  <si>
    <t>Ash</t>
  </si>
  <si>
    <t>% w/w</t>
  </si>
  <si>
    <t>Blank</t>
  </si>
  <si>
    <t/>
  </si>
  <si>
    <t>PA-IS</t>
  </si>
  <si>
    <t>PA-Glu</t>
  </si>
  <si>
    <t>mg/100g</t>
  </si>
  <si>
    <t>PA-LMWSDF</t>
  </si>
  <si>
    <t>LMWSDF</t>
  </si>
  <si>
    <t>DF (mg/100g)</t>
  </si>
  <si>
    <t>Dietary Fibre  Fraction</t>
  </si>
  <si>
    <t>Total DF</t>
  </si>
  <si>
    <t>LC Values (Internal Standard Method)</t>
  </si>
  <si>
    <t>Deionization method</t>
  </si>
  <si>
    <t>Manual</t>
  </si>
  <si>
    <r>
      <t>M1</t>
    </r>
    <r>
      <rPr>
        <b/>
        <vertAlign val="subscript"/>
        <sz val="10"/>
        <rFont val="Gill Sans MT"/>
        <family val="2"/>
      </rPr>
      <t xml:space="preserve"> </t>
    </r>
    <r>
      <rPr>
        <b/>
        <sz val="10"/>
        <rFont val="Gill Sans MT"/>
        <family val="2"/>
      </rPr>
      <t>(g)</t>
    </r>
  </si>
  <si>
    <r>
      <t>M2</t>
    </r>
    <r>
      <rPr>
        <b/>
        <vertAlign val="subscript"/>
        <sz val="10"/>
        <rFont val="Gill Sans MT"/>
        <family val="2"/>
      </rPr>
      <t xml:space="preserve"> </t>
    </r>
    <r>
      <rPr>
        <b/>
        <sz val="10"/>
        <rFont val="Gill Sans MT"/>
        <family val="2"/>
      </rPr>
      <t>(g)</t>
    </r>
  </si>
  <si>
    <t>Definitions:</t>
  </si>
  <si>
    <t>TDF</t>
  </si>
  <si>
    <t>Rf</t>
  </si>
  <si>
    <t>Blank weight</t>
  </si>
  <si>
    <t>mg</t>
  </si>
  <si>
    <t>BR1 (mg)</t>
  </si>
  <si>
    <t>BR2 (mg)</t>
  </si>
  <si>
    <r>
      <t>P</t>
    </r>
    <r>
      <rPr>
        <b/>
        <vertAlign val="subscript"/>
        <sz val="10"/>
        <rFont val="Gill Sans MT"/>
        <family val="2"/>
      </rPr>
      <t>B</t>
    </r>
    <r>
      <rPr>
        <b/>
        <sz val="10"/>
        <rFont val="Gill Sans MT"/>
        <family val="2"/>
      </rPr>
      <t xml:space="preserve"> (mg)</t>
    </r>
  </si>
  <si>
    <r>
      <t>A</t>
    </r>
    <r>
      <rPr>
        <b/>
        <vertAlign val="subscript"/>
        <sz val="10"/>
        <rFont val="Gill Sans MT"/>
        <family val="2"/>
      </rPr>
      <t>B</t>
    </r>
    <r>
      <rPr>
        <b/>
        <sz val="10"/>
        <rFont val="Gill Sans MT"/>
        <family val="2"/>
      </rPr>
      <t xml:space="preserve"> (mg)</t>
    </r>
  </si>
  <si>
    <r>
      <t>R1</t>
    </r>
    <r>
      <rPr>
        <b/>
        <vertAlign val="subscript"/>
        <sz val="10"/>
        <rFont val="Gill Sans MT"/>
        <family val="2"/>
      </rPr>
      <t xml:space="preserve"> </t>
    </r>
    <r>
      <rPr>
        <b/>
        <sz val="10"/>
        <rFont val="Gill Sans MT"/>
        <family val="2"/>
      </rPr>
      <t>(mg)</t>
    </r>
  </si>
  <si>
    <r>
      <t>R2</t>
    </r>
    <r>
      <rPr>
        <b/>
        <vertAlign val="subscript"/>
        <sz val="10"/>
        <rFont val="Gill Sans MT"/>
        <family val="2"/>
      </rPr>
      <t xml:space="preserve"> </t>
    </r>
    <r>
      <rPr>
        <b/>
        <sz val="10"/>
        <rFont val="Gill Sans MT"/>
        <family val="2"/>
      </rPr>
      <t>(mg)</t>
    </r>
  </si>
  <si>
    <r>
      <t>P</t>
    </r>
    <r>
      <rPr>
        <b/>
        <vertAlign val="subscript"/>
        <sz val="10"/>
        <rFont val="Gill Sans MT"/>
        <family val="2"/>
      </rPr>
      <t xml:space="preserve"> </t>
    </r>
    <r>
      <rPr>
        <b/>
        <sz val="10"/>
        <rFont val="Gill Sans MT"/>
        <family val="2"/>
      </rPr>
      <t>(mg)</t>
    </r>
  </si>
  <si>
    <r>
      <t>A</t>
    </r>
    <r>
      <rPr>
        <b/>
        <sz val="10"/>
        <rFont val="Gill Sans MT"/>
        <family val="2"/>
      </rPr>
      <t xml:space="preserve"> (mg)</t>
    </r>
  </si>
  <si>
    <t>Inline</t>
  </si>
  <si>
    <r>
      <t xml:space="preserve">A </t>
    </r>
    <r>
      <rPr>
        <b/>
        <sz val="10"/>
        <rFont val="Gill Sans MT"/>
        <family val="2"/>
      </rPr>
      <t>(mg)</t>
    </r>
  </si>
  <si>
    <t>Sample batch details</t>
  </si>
  <si>
    <t>M1 or M2 (g)</t>
  </si>
  <si>
    <t>Sample Summary</t>
  </si>
  <si>
    <t>Blank Values</t>
  </si>
  <si>
    <t>LMWSDF (LC Values)</t>
  </si>
  <si>
    <t>Determined Dietary Fibre Values</t>
  </si>
  <si>
    <t>Wt-Glu</t>
  </si>
  <si>
    <t>Wt-IS</t>
  </si>
  <si>
    <t>HMWDF</t>
  </si>
  <si>
    <t>HMWDF Values</t>
  </si>
  <si>
    <t>Blank Values (HMWDF)</t>
  </si>
  <si>
    <r>
      <t>Mega-Calc</t>
    </r>
    <r>
      <rPr>
        <b/>
        <u/>
        <vertAlign val="superscript"/>
        <sz val="11"/>
        <rFont val="Gill Sans MT"/>
        <family val="2"/>
      </rPr>
      <t>TM</t>
    </r>
    <r>
      <rPr>
        <b/>
        <u/>
        <sz val="11"/>
        <rFont val="Gill Sans MT"/>
        <family val="2"/>
      </rPr>
      <t xml:space="preserve"> - Internal Standard (HMWDF &amp; LMWSDF) Method</t>
    </r>
  </si>
  <si>
    <t>Average Rf</t>
  </si>
  <si>
    <t>Response Factor (LC for LMWSDF; Internal Standard Method)</t>
  </si>
  <si>
    <t>Response Factor (Rf)</t>
  </si>
  <si>
    <t xml:space="preserve">Wt-IS-SAMP </t>
  </si>
  <si>
    <t>PA-IS-SAMP</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</si>
  <si>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in calculating the concentration of dietary fibre from raw absorbance data. The equations from which these calculations are derived can be found on page 17 of the Megazyme "Integrated Total Dietary Fibre Assay Procedure" kit booklet (K-INTDF).</t>
    </r>
  </si>
  <si>
    <r>
      <t>Blank (B, mg) = [BR1 + BR2] / 2 – P</t>
    </r>
    <r>
      <rPr>
        <b/>
        <vertAlign val="subscript"/>
        <sz val="11"/>
        <rFont val="Gill Sans MT"/>
        <family val="2"/>
      </rPr>
      <t>B</t>
    </r>
    <r>
      <rPr>
        <b/>
        <sz val="11"/>
        <rFont val="Gill Sans MT"/>
        <family val="2"/>
      </rPr>
      <t xml:space="preserve"> – A</t>
    </r>
    <r>
      <rPr>
        <b/>
        <vertAlign val="subscript"/>
        <sz val="11"/>
        <rFont val="Gill Sans MT"/>
        <family val="2"/>
      </rPr>
      <t>B</t>
    </r>
    <r>
      <rPr>
        <sz val="11"/>
        <rFont val="Gill Sans MT"/>
        <family val="2"/>
      </rPr>
      <t xml:space="preserve">
BR1 and BR2 = residue mass (mg) for duplicate IDF or HMWSDF determinations respectively
The calculator will automatically take an average value of BR1 and BR2 and use this in the calculation
A</t>
    </r>
    <r>
      <rPr>
        <vertAlign val="subscript"/>
        <sz val="11"/>
        <rFont val="Gill Sans MT"/>
        <family val="2"/>
      </rPr>
      <t>B</t>
    </r>
    <r>
      <rPr>
        <sz val="11"/>
        <rFont val="Gill Sans MT"/>
        <family val="2"/>
      </rPr>
      <t xml:space="preserve"> = mass (mg) of ash in BR1; P</t>
    </r>
    <r>
      <rPr>
        <vertAlign val="subscript"/>
        <sz val="11"/>
        <rFont val="Gill Sans MT"/>
        <family val="2"/>
      </rPr>
      <t>B</t>
    </r>
    <r>
      <rPr>
        <sz val="11"/>
        <rFont val="Gill Sans MT"/>
        <family val="2"/>
      </rPr>
      <t xml:space="preserve"> = mass (mg) of protein in BR2
</t>
    </r>
    <r>
      <rPr>
        <b/>
        <sz val="11"/>
        <rFont val="Gill Sans MT"/>
        <family val="2"/>
      </rPr>
      <t>Response factor (Rf) = (PA-IS) / (PA-Glu )  x  (Wt-Glu) / (Wt-IS)</t>
    </r>
    <r>
      <rPr>
        <sz val="11"/>
        <rFont val="Gill Sans MT"/>
        <family val="2"/>
      </rPr>
      <t xml:space="preserve">
PA-Glu = peak area D-glucose; PA-IS = peak area internal standard (D-sorbitol) 
Wt-Glu = mass of D-glucose (mg) contained in 1 mL of standard (5, 10 or 20 mg) 
Wt-IS = mass of internal standard (mg) contained in 1 mL of standard (10 mg of D-sorbitol)
</t>
    </r>
    <r>
      <rPr>
        <b/>
        <sz val="11"/>
        <rFont val="Gill Sans MT"/>
        <family val="2"/>
      </rPr>
      <t>HMWDF (mg/100g) = [(R1 + R2) / 2 - P - A - B] / (M1 + M2) / 2] x 100
HMWDF (% w/w) = IDF or HMWDF (mg/100g)/1000</t>
    </r>
    <r>
      <rPr>
        <sz val="11"/>
        <rFont val="Gill Sans MT"/>
        <family val="2"/>
      </rPr>
      <t xml:space="preserve">
M1 = Test portion mass 1 in g; M2 = test portion mass 2 in g
R1 = residue mass 1 from M1 (mg) of HMWDF
R2 = residue mass 2 from M2 (mg) of HMWDF
A = ash mass (mg) for R1 of HMWDF
P = protein mass (mg) for R2 of HMWDF
</t>
    </r>
    <r>
      <rPr>
        <b/>
        <sz val="11"/>
        <rFont val="Gill Sans MT"/>
        <family val="2"/>
      </rPr>
      <t>LMWSDF (mg/100g) = Rf x (Wt-IS-SAMP, mg) x (PA LMWSDF)/(PA-IS-SAMP) x 100/M
LMWSDF (% w/w) = LMWSDF (mg/100g)/1000</t>
    </r>
    <r>
      <rPr>
        <sz val="11"/>
        <rFont val="Gill Sans MT"/>
        <family val="2"/>
      </rPr>
      <t xml:space="preserve">
Wt-IS-SAMP is mass of internal standard (D-sorbitol) added to the sample solution (100 mg)
PA-LMWSDF is the peak area of the low molecular weight dietary fibre
PA-IS-SAMP is the peak area of the internal standard in each sample solution
100 is factor to convert to 100 g of sample
M is the test portion mass (g) M1 or M2 of the sample whose filtrate was concentrated and analyzed by LC.
</t>
    </r>
    <r>
      <rPr>
        <b/>
        <sz val="11"/>
        <rFont val="Gill Sans MT"/>
        <family val="2"/>
      </rPr>
      <t>HMWDF = IDF + HMWSDF
TOTAL DIETARY FIBRE = IDF + HMWSDF + LMWSDF</t>
    </r>
  </si>
  <si>
    <t>Megazyme Knowledge Base</t>
  </si>
  <si>
    <t>Customer Support</t>
  </si>
  <si>
    <t>K-INTDF 01_09/19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</si>
</sst>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82" formatCode="0.0000"/>
    <numFmt numFmtId="186" formatCode="0.000"/>
    <numFmt numFmtId="188" formatCode="0.000000"/>
  </numFmts>
  <fonts count="26" x14ac:knownFonts="1">
    <font>
      <sz val="10"/>
      <name val="Arial"/>
    </font>
    <font>
      <sz val="10"/>
      <name val="Gill Sans MT"/>
      <family val="2"/>
    </font>
    <font>
      <b/>
      <sz val="10"/>
      <name val="Gill Sans MT"/>
      <family val="2"/>
    </font>
    <font>
      <b/>
      <vertAlign val="subscript"/>
      <sz val="10"/>
      <name val="Gill Sans MT"/>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11"/>
      <name val="Gill Sans MT"/>
      <family val="2"/>
    </font>
    <font>
      <vertAlign val="superscript"/>
      <sz val="11"/>
      <name val="Gill Sans MT"/>
      <family val="2"/>
    </font>
    <font>
      <sz val="11"/>
      <name val="Arial"/>
      <family val="2"/>
    </font>
    <font>
      <b/>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b/>
      <sz val="10"/>
      <color indexed="63"/>
      <name val="Gill Sans MT"/>
      <family val="2"/>
    </font>
    <font>
      <sz val="10"/>
      <color indexed="63"/>
      <name val="Gill Sans MT"/>
      <family val="2"/>
    </font>
    <font>
      <b/>
      <u/>
      <sz val="11"/>
      <color indexed="17"/>
      <name val="Times New Roman"/>
      <family val="1"/>
    </font>
    <font>
      <b/>
      <u/>
      <vertAlign val="superscript"/>
      <sz val="11"/>
      <name val="Gill Sans MT"/>
      <family val="2"/>
    </font>
    <font>
      <b/>
      <u/>
      <sz val="11"/>
      <name val="Gill Sans MT"/>
      <family val="2"/>
    </font>
    <font>
      <b/>
      <sz val="10"/>
      <color indexed="57"/>
      <name val="Gill Sans MT"/>
      <family val="2"/>
    </font>
    <font>
      <sz val="11"/>
      <color indexed="12"/>
      <name val="Gill Sans MT"/>
      <family val="2"/>
    </font>
    <font>
      <b/>
      <u/>
      <sz val="10"/>
      <color indexed="63"/>
      <name val="Gill Sans MT"/>
      <family val="2"/>
    </font>
    <font>
      <vertAlign val="subscript"/>
      <sz val="11"/>
      <name val="Gill Sans MT"/>
      <family val="2"/>
    </font>
    <font>
      <b/>
      <vertAlign val="subscript"/>
      <sz val="11"/>
      <name val="Gill Sans MT"/>
      <family val="2"/>
    </font>
  </fonts>
  <fills count="6">
    <fill>
      <patternFill patternType="none"/>
    </fill>
    <fill>
      <patternFill patternType="gray125"/>
    </fill>
    <fill>
      <patternFill patternType="solid">
        <fgColor indexed="57"/>
        <bgColor indexed="64"/>
      </patternFill>
    </fill>
    <fill>
      <patternFill patternType="solid">
        <fgColor indexed="9"/>
        <bgColor indexed="64"/>
      </patternFill>
    </fill>
    <fill>
      <patternFill patternType="solid">
        <fgColor indexed="51"/>
        <bgColor indexed="64"/>
      </patternFill>
    </fill>
    <fill>
      <patternFill patternType="solid">
        <fgColor indexed="44"/>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75">
    <xf numFmtId="0" fontId="0" fillId="0" borderId="0" xfId="0"/>
    <xf numFmtId="0" fontId="1" fillId="2" borderId="0" xfId="0" applyFont="1" applyFill="1" applyBorder="1" applyProtection="1"/>
    <xf numFmtId="0" fontId="1" fillId="0" borderId="0" xfId="0" applyFont="1" applyProtection="1"/>
    <xf numFmtId="0" fontId="1" fillId="3" borderId="0" xfId="0" applyFont="1" applyFill="1" applyBorder="1" applyProtection="1"/>
    <xf numFmtId="0" fontId="5" fillId="3" borderId="0" xfId="0" applyFont="1" applyFill="1" applyBorder="1" applyAlignment="1" applyProtection="1">
      <alignment horizontal="left" vertical="top"/>
    </xf>
    <xf numFmtId="0" fontId="1" fillId="3" borderId="0" xfId="0" applyFont="1" applyFill="1" applyProtection="1"/>
    <xf numFmtId="0" fontId="2" fillId="3" borderId="1" xfId="0" applyFont="1" applyFill="1" applyBorder="1" applyAlignment="1" applyProtection="1">
      <alignment horizontal="left" vertical="top" wrapText="1"/>
    </xf>
    <xf numFmtId="0" fontId="1" fillId="2" borderId="0" xfId="0" applyFont="1" applyFill="1" applyBorder="1" applyAlignment="1" applyProtection="1">
      <alignment horizontal="left"/>
    </xf>
    <xf numFmtId="0" fontId="1" fillId="3" borderId="0" xfId="0" applyFont="1" applyFill="1" applyBorder="1" applyAlignment="1" applyProtection="1">
      <alignment horizontal="left"/>
    </xf>
    <xf numFmtId="0" fontId="1" fillId="3" borderId="0" xfId="0" applyFont="1" applyFill="1" applyAlignment="1" applyProtection="1">
      <alignment horizontal="left"/>
    </xf>
    <xf numFmtId="0" fontId="2" fillId="3" borderId="0" xfId="0" quotePrefix="1" applyFont="1" applyFill="1" applyBorder="1" applyAlignment="1" applyProtection="1">
      <alignment horizontal="center" vertical="top" wrapText="1"/>
    </xf>
    <xf numFmtId="182" fontId="1" fillId="3" borderId="0" xfId="0" applyNumberFormat="1" applyFont="1" applyFill="1" applyBorder="1" applyAlignment="1" applyProtection="1">
      <alignment horizontal="left"/>
    </xf>
    <xf numFmtId="182" fontId="1" fillId="3" borderId="0" xfId="0" applyNumberFormat="1" applyFont="1" applyFill="1" applyBorder="1" applyAlignment="1" applyProtection="1">
      <alignment horizontal="right"/>
    </xf>
    <xf numFmtId="0" fontId="1" fillId="2" borderId="0" xfId="0" applyFont="1" applyFill="1" applyBorder="1" applyAlignment="1" applyProtection="1"/>
    <xf numFmtId="0" fontId="1" fillId="0" borderId="0" xfId="0" applyFont="1" applyBorder="1" applyAlignment="1" applyProtection="1"/>
    <xf numFmtId="0" fontId="1" fillId="3" borderId="0" xfId="0" applyFont="1" applyFill="1" applyBorder="1" applyAlignment="1" applyProtection="1">
      <alignment wrapText="1"/>
    </xf>
    <xf numFmtId="0" fontId="1" fillId="3" borderId="0" xfId="0" applyFont="1" applyFill="1" applyAlignment="1" applyProtection="1">
      <alignment wrapText="1"/>
    </xf>
    <xf numFmtId="0" fontId="7" fillId="3" borderId="0" xfId="0" applyFont="1" applyFill="1" applyBorder="1" applyAlignment="1" applyProtection="1">
      <alignment horizontal="left" vertical="top"/>
    </xf>
    <xf numFmtId="182" fontId="8" fillId="3" borderId="0" xfId="0" applyNumberFormat="1" applyFont="1" applyFill="1" applyBorder="1" applyAlignment="1" applyProtection="1">
      <alignment horizontal="right"/>
    </xf>
    <xf numFmtId="0" fontId="8" fillId="3" borderId="0" xfId="0" applyFont="1" applyFill="1" applyAlignment="1" applyProtection="1">
      <alignment wrapText="1"/>
    </xf>
    <xf numFmtId="0" fontId="8" fillId="3" borderId="0" xfId="0" applyFont="1" applyFill="1" applyAlignment="1" applyProtection="1"/>
    <xf numFmtId="0" fontId="13" fillId="0" borderId="0" xfId="0" applyFont="1" applyAlignment="1" applyProtection="1"/>
    <xf numFmtId="0" fontId="8" fillId="3" borderId="0" xfId="0" applyFont="1" applyFill="1" applyProtection="1"/>
    <xf numFmtId="0" fontId="11" fillId="3" borderId="0" xfId="0" applyFont="1" applyFill="1" applyProtection="1"/>
    <xf numFmtId="0" fontId="2" fillId="3" borderId="0" xfId="0" applyFont="1" applyFill="1" applyBorder="1" applyProtection="1"/>
    <xf numFmtId="0" fontId="11" fillId="3" borderId="0" xfId="0" applyFont="1" applyFill="1" applyBorder="1" applyAlignment="1" applyProtection="1">
      <alignment horizontal="left"/>
    </xf>
    <xf numFmtId="0" fontId="13" fillId="3" borderId="0" xfId="0" applyFont="1" applyFill="1" applyProtection="1"/>
    <xf numFmtId="0" fontId="10" fillId="3" borderId="0" xfId="0" applyFont="1" applyFill="1" applyAlignment="1" applyProtection="1">
      <alignment wrapText="1"/>
    </xf>
    <xf numFmtId="0" fontId="14" fillId="3" borderId="0" xfId="1" applyFont="1" applyFill="1" applyAlignment="1" applyProtection="1"/>
    <xf numFmtId="0" fontId="8" fillId="3" borderId="0" xfId="1" applyFont="1" applyFill="1" applyAlignment="1" applyProtection="1">
      <alignment wrapText="1"/>
    </xf>
    <xf numFmtId="0" fontId="13" fillId="3" borderId="0" xfId="0" applyFont="1" applyFill="1" applyAlignment="1" applyProtection="1"/>
    <xf numFmtId="0" fontId="1" fillId="2" borderId="0" xfId="0" applyFont="1" applyFill="1" applyProtection="1"/>
    <xf numFmtId="0" fontId="1" fillId="3" borderId="0" xfId="0" applyFont="1" applyFill="1" applyBorder="1" applyAlignment="1" applyProtection="1">
      <alignment horizontal="center"/>
    </xf>
    <xf numFmtId="182" fontId="1" fillId="3" borderId="0" xfId="0" applyNumberFormat="1" applyFont="1" applyFill="1" applyBorder="1" applyProtection="1"/>
    <xf numFmtId="0" fontId="1" fillId="2" borderId="0" xfId="0" applyFont="1" applyFill="1" applyBorder="1" applyAlignment="1" applyProtection="1">
      <alignment horizontal="left" vertical="top" wrapText="1"/>
    </xf>
    <xf numFmtId="0" fontId="1" fillId="3" borderId="0" xfId="0" applyFont="1" applyFill="1" applyBorder="1" applyAlignment="1" applyProtection="1">
      <alignment horizontal="left" vertical="top" wrapText="1"/>
    </xf>
    <xf numFmtId="0" fontId="2" fillId="3" borderId="0" xfId="0" applyFont="1" applyFill="1" applyBorder="1" applyAlignment="1" applyProtection="1">
      <alignment horizontal="left" vertical="top" wrapText="1"/>
    </xf>
    <xf numFmtId="182" fontId="1" fillId="2" borderId="0" xfId="0" applyNumberFormat="1" applyFont="1" applyFill="1" applyProtection="1"/>
    <xf numFmtId="182" fontId="1" fillId="3" borderId="0" xfId="0" applyNumberFormat="1" applyFont="1" applyFill="1" applyBorder="1" applyAlignment="1" applyProtection="1">
      <alignment horizontal="center"/>
    </xf>
    <xf numFmtId="0" fontId="2" fillId="3" borderId="0" xfId="0" applyFont="1" applyFill="1" applyBorder="1" applyAlignment="1" applyProtection="1">
      <alignment horizontal="right"/>
    </xf>
    <xf numFmtId="182" fontId="1" fillId="3" borderId="1" xfId="0" applyNumberFormat="1" applyFont="1" applyFill="1" applyBorder="1" applyAlignment="1" applyProtection="1">
      <alignment horizontal="right"/>
    </xf>
    <xf numFmtId="2" fontId="17" fillId="4" borderId="2" xfId="0" applyNumberFormat="1" applyFont="1" applyFill="1" applyBorder="1" applyProtection="1">
      <protection locked="0"/>
    </xf>
    <xf numFmtId="2" fontId="1" fillId="4" borderId="2" xfId="0" applyNumberFormat="1" applyFont="1" applyFill="1" applyBorder="1" applyProtection="1">
      <protection locked="0"/>
    </xf>
    <xf numFmtId="2" fontId="17" fillId="4" borderId="1" xfId="0" applyNumberFormat="1" applyFont="1" applyFill="1" applyBorder="1" applyAlignment="1" applyProtection="1">
      <alignment horizontal="right"/>
      <protection locked="0"/>
    </xf>
    <xf numFmtId="2" fontId="1" fillId="4" borderId="1" xfId="0" applyNumberFormat="1" applyFont="1" applyFill="1" applyBorder="1" applyAlignment="1" applyProtection="1">
      <alignment horizontal="right"/>
      <protection locked="0"/>
    </xf>
    <xf numFmtId="2" fontId="1" fillId="3" borderId="0" xfId="0" applyNumberFormat="1" applyFont="1" applyFill="1" applyBorder="1" applyProtection="1">
      <protection locked="0"/>
    </xf>
    <xf numFmtId="2" fontId="1" fillId="4" borderId="1" xfId="0" applyNumberFormat="1" applyFont="1" applyFill="1" applyBorder="1" applyProtection="1">
      <protection locked="0"/>
    </xf>
    <xf numFmtId="182" fontId="1" fillId="3" borderId="1" xfId="0" applyNumberFormat="1" applyFont="1" applyFill="1" applyBorder="1" applyProtection="1"/>
    <xf numFmtId="182" fontId="1" fillId="5" borderId="1" xfId="0" applyNumberFormat="1" applyFont="1" applyFill="1" applyBorder="1" applyProtection="1"/>
    <xf numFmtId="0" fontId="16" fillId="3" borderId="0" xfId="0" applyFont="1" applyFill="1" applyBorder="1" applyProtection="1"/>
    <xf numFmtId="2" fontId="1" fillId="3" borderId="1" xfId="0" applyNumberFormat="1" applyFont="1" applyFill="1" applyBorder="1" applyProtection="1"/>
    <xf numFmtId="2" fontId="1" fillId="3" borderId="3" xfId="0" applyNumberFormat="1" applyFont="1" applyFill="1" applyBorder="1" applyProtection="1"/>
    <xf numFmtId="0" fontId="2" fillId="3" borderId="1" xfId="0" applyFont="1" applyFill="1" applyBorder="1" applyAlignment="1" applyProtection="1">
      <alignment horizontal="left" vertical="center" wrapText="1"/>
    </xf>
    <xf numFmtId="0" fontId="16" fillId="3" borderId="1" xfId="0" applyFont="1" applyFill="1" applyBorder="1" applyAlignment="1" applyProtection="1">
      <alignment horizontal="center" vertical="center" wrapText="1"/>
    </xf>
    <xf numFmtId="0" fontId="17" fillId="5" borderId="1" xfId="0" applyFont="1" applyFill="1" applyBorder="1" applyAlignment="1" applyProtection="1">
      <alignment horizontal="center" vertical="center" wrapText="1"/>
    </xf>
    <xf numFmtId="182" fontId="2" fillId="3" borderId="1" xfId="0" applyNumberFormat="1" applyFont="1" applyFill="1" applyBorder="1" applyAlignment="1" applyProtection="1">
      <alignment horizontal="center" vertical="center" wrapText="1"/>
    </xf>
    <xf numFmtId="182" fontId="2" fillId="5" borderId="1"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17" fillId="5" borderId="1" xfId="0" applyFont="1" applyFill="1" applyBorder="1" applyAlignment="1" applyProtection="1">
      <alignment horizontal="left" vertical="center"/>
    </xf>
    <xf numFmtId="182" fontId="2" fillId="3" borderId="1" xfId="0" applyNumberFormat="1" applyFont="1" applyFill="1" applyBorder="1" applyAlignment="1" applyProtection="1">
      <alignment horizontal="center" vertical="center"/>
    </xf>
    <xf numFmtId="182" fontId="1" fillId="5" borderId="1" xfId="0" applyNumberFormat="1" applyFont="1" applyFill="1" applyBorder="1" applyAlignment="1" applyProtection="1">
      <alignment horizontal="center" vertical="center"/>
    </xf>
    <xf numFmtId="2" fontId="1" fillId="3" borderId="0" xfId="0" applyNumberFormat="1" applyFont="1" applyFill="1" applyBorder="1" applyProtection="1"/>
    <xf numFmtId="182" fontId="17" fillId="3" borderId="0" xfId="0" applyNumberFormat="1" applyFont="1" applyFill="1" applyBorder="1" applyAlignment="1" applyProtection="1">
      <alignment horizontal="left"/>
    </xf>
    <xf numFmtId="0" fontId="16" fillId="3" borderId="0" xfId="0" applyFont="1" applyFill="1" applyBorder="1" applyAlignment="1" applyProtection="1">
      <alignment horizontal="center" vertical="center"/>
    </xf>
    <xf numFmtId="0" fontId="16" fillId="3" borderId="1" xfId="0" applyFont="1" applyFill="1" applyBorder="1" applyAlignment="1" applyProtection="1">
      <alignment horizontal="center" vertical="center"/>
    </xf>
    <xf numFmtId="0" fontId="1" fillId="2" borderId="0" xfId="0" applyFont="1" applyFill="1" applyAlignment="1" applyProtection="1">
      <alignment horizontal="left" vertical="top" wrapText="1"/>
    </xf>
    <xf numFmtId="182" fontId="1" fillId="2" borderId="0" xfId="0" applyNumberFormat="1" applyFont="1" applyFill="1" applyBorder="1" applyProtection="1"/>
    <xf numFmtId="0" fontId="1" fillId="3" borderId="0" xfId="0" applyFont="1" applyFill="1" applyBorder="1" applyAlignment="1" applyProtection="1"/>
    <xf numFmtId="0" fontId="1" fillId="3" borderId="0" xfId="0" applyFont="1" applyFill="1" applyAlignment="1" applyProtection="1"/>
    <xf numFmtId="0" fontId="1" fillId="2" borderId="0" xfId="0" applyFont="1" applyFill="1" applyAlignment="1" applyProtection="1"/>
    <xf numFmtId="0" fontId="1" fillId="2" borderId="0" xfId="0" applyFont="1" applyFill="1" applyAlignment="1" applyProtection="1">
      <alignment horizontal="left"/>
    </xf>
    <xf numFmtId="0" fontId="8" fillId="3" borderId="0" xfId="0" applyFont="1" applyFill="1" applyAlignment="1" applyProtection="1">
      <alignment horizontal="left" vertical="top" wrapText="1"/>
    </xf>
    <xf numFmtId="0" fontId="1" fillId="3" borderId="0" xfId="0" applyFont="1" applyFill="1" applyBorder="1" applyAlignment="1" applyProtection="1">
      <alignment horizontal="center" vertical="center"/>
    </xf>
    <xf numFmtId="0" fontId="2" fillId="3" borderId="0" xfId="0" applyFont="1" applyFill="1" applyBorder="1" applyAlignment="1" applyProtection="1">
      <alignment horizontal="center"/>
    </xf>
    <xf numFmtId="0" fontId="18" fillId="3" borderId="0" xfId="0" applyFont="1" applyFill="1" applyProtection="1"/>
    <xf numFmtId="0" fontId="2" fillId="3" borderId="0" xfId="0" applyFont="1" applyFill="1" applyBorder="1" applyAlignment="1" applyProtection="1"/>
    <xf numFmtId="0" fontId="2" fillId="2" borderId="0" xfId="0" applyFont="1" applyFill="1" applyProtection="1"/>
    <xf numFmtId="0" fontId="2" fillId="2" borderId="0" xfId="0" applyFont="1" applyFill="1" applyBorder="1" applyAlignment="1" applyProtection="1">
      <alignment horizontal="right"/>
    </xf>
    <xf numFmtId="0" fontId="1" fillId="2" borderId="0" xfId="0" applyFont="1" applyFill="1" applyBorder="1" applyAlignment="1" applyProtection="1">
      <alignment horizontal="right"/>
    </xf>
    <xf numFmtId="0" fontId="21" fillId="2" borderId="0" xfId="0" applyFont="1" applyFill="1" applyBorder="1" applyAlignment="1" applyProtection="1">
      <alignment horizontal="right"/>
    </xf>
    <xf numFmtId="182" fontId="17" fillId="4" borderId="1" xfId="0" applyNumberFormat="1" applyFont="1" applyFill="1" applyBorder="1" applyAlignment="1" applyProtection="1">
      <alignment horizontal="center"/>
      <protection locked="0"/>
    </xf>
    <xf numFmtId="0" fontId="8" fillId="3" borderId="0" xfId="0" applyFont="1" applyFill="1" applyAlignment="1" applyProtection="1">
      <alignment vertical="top" wrapText="1"/>
    </xf>
    <xf numFmtId="0" fontId="22" fillId="3" borderId="0" xfId="0" applyFont="1" applyFill="1" applyAlignment="1" applyProtection="1"/>
    <xf numFmtId="0" fontId="8" fillId="3" borderId="0" xfId="0" applyFont="1" applyFill="1" applyAlignment="1" applyProtection="1">
      <alignment vertical="top"/>
    </xf>
    <xf numFmtId="0" fontId="1" fillId="3" borderId="1" xfId="0" applyFont="1" applyFill="1" applyBorder="1" applyAlignment="1" applyProtection="1">
      <alignment vertical="center"/>
    </xf>
    <xf numFmtId="0" fontId="16" fillId="3" borderId="0" xfId="0" applyFont="1" applyFill="1" applyBorder="1" applyAlignment="1" applyProtection="1">
      <alignment horizontal="center" vertical="center" wrapText="1"/>
    </xf>
    <xf numFmtId="0" fontId="2" fillId="3" borderId="0" xfId="0" applyFont="1" applyFill="1" applyBorder="1" applyAlignment="1" applyProtection="1">
      <alignment horizontal="center" vertical="center" wrapText="1"/>
    </xf>
    <xf numFmtId="0" fontId="17" fillId="3" borderId="0" xfId="0" applyFont="1" applyFill="1" applyBorder="1" applyAlignment="1" applyProtection="1">
      <alignment vertical="center"/>
    </xf>
    <xf numFmtId="182" fontId="1" fillId="3" borderId="0" xfId="0" applyNumberFormat="1" applyFont="1" applyFill="1" applyBorder="1" applyAlignment="1" applyProtection="1">
      <alignment horizontal="center" vertical="center"/>
    </xf>
    <xf numFmtId="0" fontId="16" fillId="4" borderId="1" xfId="0" applyFont="1" applyFill="1" applyBorder="1" applyAlignment="1" applyProtection="1">
      <alignment vertical="center"/>
      <protection locked="0"/>
    </xf>
    <xf numFmtId="182" fontId="1" fillId="3" borderId="0" xfId="0" applyNumberFormat="1" applyFont="1" applyFill="1" applyBorder="1" applyAlignment="1" applyProtection="1"/>
    <xf numFmtId="0" fontId="16" fillId="4" borderId="1" xfId="0" applyFont="1" applyFill="1" applyBorder="1" applyAlignment="1" applyProtection="1">
      <alignment vertical="center"/>
    </xf>
    <xf numFmtId="0" fontId="14" fillId="0" borderId="0" xfId="1" applyFont="1" applyAlignment="1" applyProtection="1"/>
    <xf numFmtId="0" fontId="1" fillId="3" borderId="0" xfId="0" applyFont="1" applyFill="1" applyAlignment="1" applyProtection="1">
      <alignment horizontal="left" vertical="top" wrapText="1"/>
    </xf>
    <xf numFmtId="0" fontId="2" fillId="3" borderId="0" xfId="0" applyFont="1" applyFill="1" applyAlignment="1" applyProtection="1">
      <alignment horizontal="left"/>
    </xf>
    <xf numFmtId="0" fontId="2" fillId="3" borderId="1" xfId="0" applyFont="1" applyFill="1" applyBorder="1" applyAlignment="1" applyProtection="1">
      <alignment horizontal="center" vertical="top" wrapText="1"/>
    </xf>
    <xf numFmtId="182" fontId="1" fillId="3" borderId="1" xfId="0" applyNumberFormat="1" applyFont="1" applyFill="1" applyBorder="1" applyAlignment="1" applyProtection="1">
      <alignment horizontal="center"/>
    </xf>
    <xf numFmtId="0" fontId="2" fillId="3" borderId="0" xfId="0" applyFont="1" applyFill="1" applyBorder="1" applyAlignment="1" applyProtection="1">
      <alignment horizontal="left"/>
    </xf>
    <xf numFmtId="0" fontId="2" fillId="3" borderId="4" xfId="0" applyFont="1" applyFill="1" applyBorder="1" applyAlignment="1" applyProtection="1">
      <alignment horizontal="center" vertical="center" wrapText="1"/>
    </xf>
    <xf numFmtId="182" fontId="1" fillId="3" borderId="5" xfId="0" applyNumberFormat="1" applyFont="1" applyFill="1" applyBorder="1" applyProtection="1"/>
    <xf numFmtId="49" fontId="16" fillId="3" borderId="0" xfId="0" applyNumberFormat="1" applyFont="1" applyFill="1" applyBorder="1" applyProtection="1"/>
    <xf numFmtId="182" fontId="2" fillId="3" borderId="4" xfId="0" applyNumberFormat="1" applyFont="1" applyFill="1" applyBorder="1" applyAlignment="1" applyProtection="1">
      <alignment horizontal="center" vertical="center"/>
    </xf>
    <xf numFmtId="0" fontId="17" fillId="5" borderId="4" xfId="0" applyFont="1" applyFill="1" applyBorder="1" applyAlignment="1" applyProtection="1">
      <alignment horizontal="left" vertical="center"/>
    </xf>
    <xf numFmtId="182" fontId="1" fillId="5" borderId="4" xfId="0" applyNumberFormat="1" applyFont="1" applyFill="1" applyBorder="1" applyAlignment="1" applyProtection="1">
      <alignment horizontal="center" vertical="center"/>
    </xf>
    <xf numFmtId="182" fontId="17" fillId="3" borderId="0" xfId="0" applyNumberFormat="1" applyFont="1" applyFill="1" applyBorder="1" applyAlignment="1" applyProtection="1">
      <alignment horizontal="center"/>
    </xf>
    <xf numFmtId="182" fontId="1" fillId="5" borderId="0" xfId="0" applyNumberFormat="1" applyFont="1" applyFill="1" applyBorder="1" applyProtection="1"/>
    <xf numFmtId="0" fontId="16"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17" fillId="5" borderId="1" xfId="0" applyFont="1" applyFill="1" applyBorder="1" applyAlignment="1" applyProtection="1">
      <alignment horizontal="center" vertical="center"/>
    </xf>
    <xf numFmtId="182" fontId="17" fillId="3" borderId="0" xfId="0" applyNumberFormat="1" applyFont="1" applyFill="1" applyBorder="1" applyAlignment="1" applyProtection="1"/>
    <xf numFmtId="2" fontId="17" fillId="3" borderId="0" xfId="0" applyNumberFormat="1" applyFont="1" applyFill="1" applyBorder="1" applyProtection="1"/>
    <xf numFmtId="0" fontId="1" fillId="3" borderId="6" xfId="0" applyFont="1" applyFill="1" applyBorder="1" applyProtection="1"/>
    <xf numFmtId="2" fontId="1" fillId="5" borderId="0" xfId="0" applyNumberFormat="1" applyFont="1" applyFill="1" applyBorder="1" applyProtection="1"/>
    <xf numFmtId="0" fontId="23" fillId="3" borderId="0" xfId="0" applyFont="1" applyFill="1" applyBorder="1" applyAlignment="1" applyProtection="1">
      <alignment horizontal="left" vertical="center"/>
    </xf>
    <xf numFmtId="182" fontId="16" fillId="3" borderId="1"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xf>
    <xf numFmtId="186" fontId="1" fillId="4" borderId="1" xfId="0" applyNumberFormat="1" applyFont="1" applyFill="1" applyBorder="1" applyProtection="1">
      <protection locked="0"/>
    </xf>
    <xf numFmtId="0" fontId="16" fillId="5" borderId="1" xfId="0" applyFont="1" applyFill="1" applyBorder="1" applyAlignment="1" applyProtection="1">
      <alignment vertical="center"/>
    </xf>
    <xf numFmtId="2" fontId="17" fillId="3" borderId="0" xfId="0" applyNumberFormat="1" applyFont="1" applyFill="1" applyBorder="1" applyProtection="1">
      <protection locked="0"/>
    </xf>
    <xf numFmtId="182" fontId="16" fillId="3" borderId="0" xfId="0" applyNumberFormat="1" applyFont="1" applyFill="1" applyBorder="1" applyAlignment="1" applyProtection="1">
      <alignment horizontal="center" vertical="center"/>
    </xf>
    <xf numFmtId="182" fontId="2" fillId="3" borderId="0" xfId="0" applyNumberFormat="1" applyFont="1" applyFill="1" applyBorder="1" applyAlignment="1" applyProtection="1">
      <alignment horizontal="center" vertical="center"/>
    </xf>
    <xf numFmtId="2" fontId="17" fillId="3" borderId="0" xfId="0" applyNumberFormat="1" applyFont="1" applyFill="1" applyBorder="1" applyAlignment="1" applyProtection="1">
      <alignment horizontal="right"/>
    </xf>
    <xf numFmtId="182" fontId="2" fillId="3" borderId="0" xfId="0" applyNumberFormat="1" applyFont="1" applyFill="1" applyBorder="1" applyAlignment="1" applyProtection="1">
      <alignment horizontal="center" vertical="center" wrapText="1"/>
    </xf>
    <xf numFmtId="0" fontId="1" fillId="3" borderId="5" xfId="0" applyFont="1" applyFill="1" applyBorder="1" applyAlignment="1" applyProtection="1">
      <alignment horizontal="left" vertical="top" wrapText="1"/>
    </xf>
    <xf numFmtId="0" fontId="2" fillId="3" borderId="6" xfId="0" applyFont="1" applyFill="1" applyBorder="1" applyAlignment="1" applyProtection="1">
      <alignment horizontal="center"/>
    </xf>
    <xf numFmtId="2" fontId="1" fillId="3" borderId="6" xfId="0" applyNumberFormat="1" applyFont="1" applyFill="1" applyBorder="1" applyProtection="1"/>
    <xf numFmtId="182" fontId="1" fillId="3" borderId="6" xfId="0" applyNumberFormat="1" applyFont="1" applyFill="1" applyBorder="1" applyProtection="1"/>
    <xf numFmtId="188" fontId="1" fillId="3" borderId="1" xfId="0" applyNumberFormat="1" applyFont="1" applyFill="1" applyBorder="1" applyAlignment="1" applyProtection="1">
      <alignment horizontal="right"/>
    </xf>
    <xf numFmtId="188" fontId="1" fillId="3" borderId="0" xfId="0" applyNumberFormat="1" applyFont="1" applyFill="1" applyBorder="1" applyAlignment="1" applyProtection="1">
      <alignment horizontal="right"/>
    </xf>
    <xf numFmtId="182" fontId="1" fillId="3" borderId="0" xfId="0" applyNumberFormat="1" applyFont="1" applyFill="1" applyProtection="1"/>
    <xf numFmtId="182" fontId="1" fillId="3" borderId="1" xfId="0" applyNumberFormat="1" applyFont="1" applyFill="1" applyBorder="1" applyAlignment="1" applyProtection="1">
      <alignment horizontal="right" vertical="center"/>
    </xf>
    <xf numFmtId="186" fontId="17" fillId="4" borderId="1" xfId="0" applyNumberFormat="1" applyFont="1" applyFill="1" applyBorder="1" applyProtection="1">
      <protection locked="0"/>
    </xf>
    <xf numFmtId="2" fontId="17" fillId="4" borderId="1" xfId="0" applyNumberFormat="1" applyFont="1" applyFill="1" applyBorder="1" applyProtection="1">
      <protection locked="0"/>
    </xf>
    <xf numFmtId="182" fontId="1" fillId="5" borderId="1" xfId="0" applyNumberFormat="1" applyFont="1" applyFill="1" applyBorder="1" applyAlignment="1" applyProtection="1">
      <alignment horizontal="right"/>
    </xf>
    <xf numFmtId="182" fontId="1" fillId="5" borderId="7" xfId="0" applyNumberFormat="1" applyFont="1" applyFill="1" applyBorder="1" applyAlignment="1" applyProtection="1">
      <alignment horizontal="right"/>
    </xf>
    <xf numFmtId="2" fontId="17" fillId="4" borderId="1" xfId="0" applyNumberFormat="1" applyFont="1" applyFill="1" applyBorder="1" applyProtection="1"/>
    <xf numFmtId="2" fontId="1" fillId="4" borderId="1" xfId="0" applyNumberFormat="1" applyFont="1" applyFill="1" applyBorder="1" applyProtection="1"/>
    <xf numFmtId="182" fontId="17" fillId="3" borderId="1" xfId="0" applyNumberFormat="1" applyFont="1" applyFill="1" applyBorder="1" applyAlignment="1" applyProtection="1">
      <alignment horizontal="right"/>
    </xf>
    <xf numFmtId="0" fontId="2" fillId="3" borderId="0" xfId="0" applyFont="1" applyFill="1" applyAlignment="1" applyProtection="1">
      <alignment horizontal="right"/>
    </xf>
    <xf numFmtId="188" fontId="1" fillId="3" borderId="1" xfId="0" applyNumberFormat="1" applyFont="1" applyFill="1" applyBorder="1" applyProtection="1"/>
    <xf numFmtId="2" fontId="17" fillId="3" borderId="0" xfId="0" applyNumberFormat="1" applyFont="1" applyFill="1" applyBorder="1" applyAlignment="1" applyProtection="1">
      <alignment horizontal="right"/>
      <protection locked="0"/>
    </xf>
    <xf numFmtId="0" fontId="8" fillId="3" borderId="0" xfId="0" applyFont="1" applyFill="1" applyAlignment="1" applyProtection="1">
      <alignment horizontal="left" vertical="top" wrapText="1"/>
    </xf>
    <xf numFmtId="0" fontId="16" fillId="3" borderId="1" xfId="0" applyFont="1" applyFill="1" applyBorder="1" applyAlignment="1" applyProtection="1">
      <alignment horizontal="center" vertical="center"/>
    </xf>
    <xf numFmtId="0" fontId="2" fillId="3" borderId="4"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16" fillId="3" borderId="8" xfId="0"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0" fontId="2" fillId="3" borderId="8"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182" fontId="17" fillId="4" borderId="8" xfId="0" applyNumberFormat="1" applyFont="1" applyFill="1" applyBorder="1" applyAlignment="1" applyProtection="1">
      <alignment horizontal="center"/>
    </xf>
    <xf numFmtId="182" fontId="17" fillId="4" borderId="7" xfId="0" applyNumberFormat="1" applyFont="1" applyFill="1" applyBorder="1" applyAlignment="1" applyProtection="1">
      <alignment horizontal="center"/>
    </xf>
    <xf numFmtId="182" fontId="17" fillId="4" borderId="9" xfId="0" applyNumberFormat="1" applyFont="1" applyFill="1" applyBorder="1" applyAlignment="1" applyProtection="1">
      <alignment horizontal="center"/>
    </xf>
    <xf numFmtId="0" fontId="13" fillId="3" borderId="0" xfId="0" applyFont="1" applyFill="1" applyAlignment="1" applyProtection="1">
      <alignment horizontal="left" vertical="top" wrapText="1"/>
    </xf>
    <xf numFmtId="0" fontId="2" fillId="3" borderId="10" xfId="0" applyFont="1" applyFill="1" applyBorder="1" applyAlignment="1" applyProtection="1">
      <alignment horizontal="center" vertical="center" wrapText="1"/>
    </xf>
    <xf numFmtId="182" fontId="2" fillId="3" borderId="4" xfId="0" applyNumberFormat="1" applyFont="1" applyFill="1" applyBorder="1" applyAlignment="1" applyProtection="1">
      <alignment horizontal="center" vertical="center" wrapText="1"/>
    </xf>
    <xf numFmtId="182" fontId="2" fillId="3" borderId="3" xfId="0" applyNumberFormat="1" applyFont="1" applyFill="1" applyBorder="1" applyAlignment="1" applyProtection="1">
      <alignment horizontal="center" vertical="center" wrapText="1"/>
    </xf>
    <xf numFmtId="182" fontId="16" fillId="3" borderId="8" xfId="0" applyNumberFormat="1" applyFont="1" applyFill="1" applyBorder="1" applyAlignment="1" applyProtection="1">
      <alignment horizontal="center" vertical="center"/>
    </xf>
    <xf numFmtId="182" fontId="16" fillId="3" borderId="9" xfId="0" applyNumberFormat="1" applyFont="1" applyFill="1" applyBorder="1" applyAlignment="1" applyProtection="1">
      <alignment horizontal="center" vertical="center"/>
    </xf>
    <xf numFmtId="0" fontId="16" fillId="3" borderId="8" xfId="0" applyFont="1" applyFill="1" applyBorder="1" applyAlignment="1" applyProtection="1">
      <alignment horizontal="center" vertical="center"/>
    </xf>
    <xf numFmtId="0" fontId="16" fillId="3" borderId="7" xfId="0" applyFont="1" applyFill="1" applyBorder="1" applyAlignment="1" applyProtection="1">
      <alignment horizontal="center" vertical="center"/>
    </xf>
    <xf numFmtId="0" fontId="16" fillId="3" borderId="9" xfId="0" applyFon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1" fillId="3" borderId="3" xfId="0" applyFont="1" applyFill="1" applyBorder="1" applyAlignment="1" applyProtection="1">
      <alignment horizontal="center" vertical="center"/>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3" borderId="9" xfId="0"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xf>
    <xf numFmtId="0" fontId="16" fillId="3" borderId="10" xfId="0" applyFont="1" applyFill="1" applyBorder="1" applyAlignment="1" applyProtection="1">
      <alignment horizontal="center" vertical="center"/>
    </xf>
    <xf numFmtId="0" fontId="16" fillId="3" borderId="3" xfId="0" applyFont="1" applyFill="1" applyBorder="1" applyAlignment="1" applyProtection="1">
      <alignment horizontal="center" vertical="center"/>
    </xf>
    <xf numFmtId="0" fontId="16" fillId="3" borderId="1" xfId="0" applyFont="1" applyFill="1" applyBorder="1" applyAlignment="1" applyProtection="1">
      <alignment horizontal="center" vertical="center" wrapText="1"/>
    </xf>
    <xf numFmtId="0" fontId="16" fillId="3" borderId="4" xfId="0" applyFont="1" applyFill="1" applyBorder="1" applyAlignment="1" applyProtection="1">
      <alignment horizontal="center" vertical="center" wrapText="1"/>
    </xf>
    <xf numFmtId="0" fontId="16" fillId="3" borderId="3" xfId="0" applyFont="1" applyFill="1" applyBorder="1" applyAlignment="1" applyProtection="1">
      <alignment horizontal="center" vertical="center" wrapText="1"/>
    </xf>
    <xf numFmtId="182" fontId="2" fillId="3" borderId="1" xfId="0" applyNumberFormat="1" applyFont="1" applyFill="1" applyBorder="1" applyAlignment="1" applyProtection="1">
      <alignment horizontal="center" vertical="center" wrapText="1"/>
    </xf>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Instructions"/><Relationship Id="rId2" Type="http://schemas.openxmlformats.org/officeDocument/2006/relationships/hyperlink" Target="#Instructions!A1"/><Relationship Id="rId1" Type="http://schemas.openxmlformats.org/officeDocument/2006/relationships/hyperlink" Target="#Contact_us"/><Relationship Id="rId5" Type="http://schemas.openxmlformats.org/officeDocument/2006/relationships/image" Target="../media/image1.png"/><Relationship Id="rId4" Type="http://schemas.openxmlformats.org/officeDocument/2006/relationships/hyperlink" Target="#'Calc HMWDF &amp; LMWSDF'!A1"/></Relationships>
</file>

<file path=xl/drawings/_rels/drawing2.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hyperlink" Target="#'Calc HMWDF &amp; LMWSDF'!A1"/><Relationship Id="rId5" Type="http://schemas.openxmlformats.org/officeDocument/2006/relationships/image" Target="../media/image2.png"/><Relationship Id="rId4" Type="http://schemas.openxmlformats.org/officeDocument/2006/relationships/hyperlink" Target="#'Summary HMWDF &amp; LMWSDF'!A1"/></Relationships>
</file>

<file path=xl/drawings/_rels/drawing3.xml.rels><?xml version="1.0" encoding="UTF-8" standalone="yes"?>
<Relationships xmlns="http://schemas.openxmlformats.org/package/2006/relationships"><Relationship Id="rId3" Type="http://schemas.openxmlformats.org/officeDocument/2006/relationships/hyperlink" Target="#Contact_us"/><Relationship Id="rId2" Type="http://schemas.openxmlformats.org/officeDocument/2006/relationships/hyperlink" Target="#Instructions!A1"/><Relationship Id="rId1" Type="http://schemas.openxmlformats.org/officeDocument/2006/relationships/image" Target="../media/image3.png"/><Relationship Id="rId5" Type="http://schemas.openxmlformats.org/officeDocument/2006/relationships/hyperlink" Target="#'Calc HMWDF &amp; LMWSDF'!A1"/><Relationship Id="rId4" Type="http://schemas.openxmlformats.org/officeDocument/2006/relationships/hyperlink" Target="#'Summary HMWDF &amp; LMWSDF'!A1"/></Relationships>
</file>

<file path=xl/drawings/drawing1.xml><?xml version="1.0" encoding="utf-8"?>
<xdr:wsDr xmlns:xdr="http://schemas.openxmlformats.org/drawingml/2006/spreadsheetDrawing" xmlns:a="http://schemas.openxmlformats.org/drawingml/2006/main">
  <xdr:twoCellAnchor editAs="oneCell">
    <xdr:from>
      <xdr:col>12</xdr:col>
      <xdr:colOff>180975</xdr:colOff>
      <xdr:row>6</xdr:row>
      <xdr:rowOff>238125</xdr:rowOff>
    </xdr:from>
    <xdr:to>
      <xdr:col>13</xdr:col>
      <xdr:colOff>333375</xdr:colOff>
      <xdr:row>6</xdr:row>
      <xdr:rowOff>457200</xdr:rowOff>
    </xdr:to>
    <xdr:sp macro="" textlink="">
      <xdr:nvSpPr>
        <xdr:cNvPr id="6213" name="Text Box 69">
          <a:hlinkClick xmlns:r="http://schemas.openxmlformats.org/officeDocument/2006/relationships" r:id="rId1"/>
          <a:extLst>
            <a:ext uri="{FF2B5EF4-FFF2-40B4-BE49-F238E27FC236}">
              <a16:creationId xmlns:a16="http://schemas.microsoft.com/office/drawing/2014/main" id="{46350857-5DA9-4FB1-A2CA-8890B9250EC3}"/>
            </a:ext>
          </a:extLst>
        </xdr:cNvPr>
        <xdr:cNvSpPr txBox="1">
          <a:spLocks noChangeArrowheads="1"/>
        </xdr:cNvSpPr>
      </xdr:nvSpPr>
      <xdr:spPr bwMode="auto">
        <a:xfrm>
          <a:off x="8382000" y="1590675"/>
          <a:ext cx="96202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endParaRPr lang="en-GB"/>
        </a:p>
      </xdr:txBody>
    </xdr:sp>
    <xdr:clientData/>
  </xdr:twoCellAnchor>
  <xdr:twoCellAnchor>
    <xdr:from>
      <xdr:col>12</xdr:col>
      <xdr:colOff>0</xdr:colOff>
      <xdr:row>92</xdr:row>
      <xdr:rowOff>0</xdr:rowOff>
    </xdr:from>
    <xdr:to>
      <xdr:col>12</xdr:col>
      <xdr:colOff>0</xdr:colOff>
      <xdr:row>92</xdr:row>
      <xdr:rowOff>0</xdr:rowOff>
    </xdr:to>
    <xdr:sp macro="" textlink="">
      <xdr:nvSpPr>
        <xdr:cNvPr id="6160" name="Rectangle 16">
          <a:extLst>
            <a:ext uri="{FF2B5EF4-FFF2-40B4-BE49-F238E27FC236}">
              <a16:creationId xmlns:a16="http://schemas.microsoft.com/office/drawing/2014/main" id="{09324D1D-F0CD-46AF-908C-93F27346D7B2}"/>
            </a:ext>
          </a:extLst>
        </xdr:cNvPr>
        <xdr:cNvSpPr>
          <a:spLocks noChangeArrowheads="1"/>
        </xdr:cNvSpPr>
      </xdr:nvSpPr>
      <xdr:spPr bwMode="auto">
        <a:xfrm>
          <a:off x="8201025" y="19764375"/>
          <a:ext cx="0" cy="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5. Adjust sample volume </a:t>
          </a:r>
        </a:p>
        <a:p>
          <a:pPr algn="l" rtl="0">
            <a:defRPr sz="1000"/>
          </a:pPr>
          <a:r>
            <a:rPr lang="en-GB" sz="1000" b="0" i="0" u="none" strike="noStrike" baseline="0">
              <a:solidFill>
                <a:srgbClr val="000000"/>
              </a:solidFill>
              <a:latin typeface="Gill Sans MT"/>
            </a:rPr>
            <a:t>If a sample volume other than 0.1 mL is used, then enter the actual volume used.</a:t>
          </a:r>
          <a:endParaRPr lang="en-GB"/>
        </a:p>
      </xdr:txBody>
    </xdr:sp>
    <xdr:clientData/>
  </xdr:twoCellAnchor>
  <xdr:twoCellAnchor>
    <xdr:from>
      <xdr:col>12</xdr:col>
      <xdr:colOff>0</xdr:colOff>
      <xdr:row>46</xdr:row>
      <xdr:rowOff>9525</xdr:rowOff>
    </xdr:from>
    <xdr:to>
      <xdr:col>12</xdr:col>
      <xdr:colOff>0</xdr:colOff>
      <xdr:row>46</xdr:row>
      <xdr:rowOff>9525</xdr:rowOff>
    </xdr:to>
    <xdr:sp macro="" textlink="">
      <xdr:nvSpPr>
        <xdr:cNvPr id="6162" name="Rectangle 18">
          <a:extLst>
            <a:ext uri="{FF2B5EF4-FFF2-40B4-BE49-F238E27FC236}">
              <a16:creationId xmlns:a16="http://schemas.microsoft.com/office/drawing/2014/main" id="{86FA7380-6CAE-4850-920F-908331B3EA40}"/>
            </a:ext>
          </a:extLst>
        </xdr:cNvPr>
        <xdr:cNvSpPr>
          <a:spLocks noChangeArrowheads="1"/>
        </xdr:cNvSpPr>
      </xdr:nvSpPr>
      <xdr:spPr bwMode="auto">
        <a:xfrm>
          <a:off x="8201025" y="11029950"/>
          <a:ext cx="0" cy="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GB" sz="1000" b="1" i="0" u="none" strike="noStrike" baseline="0">
              <a:solidFill>
                <a:srgbClr val="000000"/>
              </a:solidFill>
              <a:latin typeface="Gill Sans MT"/>
            </a:rPr>
            <a:t>6. Adjust sample dilution </a:t>
          </a:r>
        </a:p>
        <a:p>
          <a:pPr algn="l" rtl="0">
            <a:defRPr sz="1000"/>
          </a:pPr>
          <a:r>
            <a:rPr lang="en-GB" sz="1000" b="0" i="0" u="none" strike="noStrike" baseline="0">
              <a:solidFill>
                <a:srgbClr val="000000"/>
              </a:solidFill>
              <a:latin typeface="Gill Sans MT"/>
            </a:rPr>
            <a:t>If samples are diluted before assay, enter the dilution factor (e.g. 10 for 10-fold).</a:t>
          </a:r>
          <a:endParaRPr lang="en-GB"/>
        </a:p>
      </xdr:txBody>
    </xdr:sp>
    <xdr:clientData/>
  </xdr:twoCellAnchor>
  <xdr:twoCellAnchor>
    <xdr:from>
      <xdr:col>12</xdr:col>
      <xdr:colOff>0</xdr:colOff>
      <xdr:row>7</xdr:row>
      <xdr:rowOff>47625</xdr:rowOff>
    </xdr:from>
    <xdr:to>
      <xdr:col>12</xdr:col>
      <xdr:colOff>0</xdr:colOff>
      <xdr:row>7</xdr:row>
      <xdr:rowOff>257175</xdr:rowOff>
    </xdr:to>
    <xdr:sp macro="" textlink="">
      <xdr:nvSpPr>
        <xdr:cNvPr id="6181" name="Text Box 37">
          <a:hlinkClick xmlns:r="http://schemas.openxmlformats.org/officeDocument/2006/relationships" r:id="rId1"/>
          <a:extLst>
            <a:ext uri="{FF2B5EF4-FFF2-40B4-BE49-F238E27FC236}">
              <a16:creationId xmlns:a16="http://schemas.microsoft.com/office/drawing/2014/main" id="{FEA975FD-BEC3-43A5-8D6C-B5B51501C50C}"/>
            </a:ext>
          </a:extLst>
        </xdr:cNvPr>
        <xdr:cNvSpPr txBox="1">
          <a:spLocks noChangeArrowheads="1"/>
        </xdr:cNvSpPr>
      </xdr:nvSpPr>
      <xdr:spPr bwMode="auto">
        <a:xfrm>
          <a:off x="8201025" y="1943100"/>
          <a:ext cx="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endParaRPr lang="en-GB"/>
        </a:p>
      </xdr:txBody>
    </xdr:sp>
    <xdr:clientData fPrintsWithSheet="0"/>
  </xdr:twoCellAnchor>
  <xdr:twoCellAnchor>
    <xdr:from>
      <xdr:col>12</xdr:col>
      <xdr:colOff>0</xdr:colOff>
      <xdr:row>7</xdr:row>
      <xdr:rowOff>104775</xdr:rowOff>
    </xdr:from>
    <xdr:to>
      <xdr:col>12</xdr:col>
      <xdr:colOff>0</xdr:colOff>
      <xdr:row>7</xdr:row>
      <xdr:rowOff>104775</xdr:rowOff>
    </xdr:to>
    <xdr:sp macro="" textlink="">
      <xdr:nvSpPr>
        <xdr:cNvPr id="21731" name="Line 38">
          <a:extLst>
            <a:ext uri="{FF2B5EF4-FFF2-40B4-BE49-F238E27FC236}">
              <a16:creationId xmlns:a16="http://schemas.microsoft.com/office/drawing/2014/main" id="{5E582A03-70ED-44D3-8CA4-078C105BD88A}"/>
            </a:ext>
          </a:extLst>
        </xdr:cNvPr>
        <xdr:cNvSpPr>
          <a:spLocks noChangeShapeType="1"/>
        </xdr:cNvSpPr>
      </xdr:nvSpPr>
      <xdr:spPr bwMode="auto">
        <a:xfrm>
          <a:off x="820102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0</xdr:colOff>
      <xdr:row>7</xdr:row>
      <xdr:rowOff>104775</xdr:rowOff>
    </xdr:from>
    <xdr:to>
      <xdr:col>12</xdr:col>
      <xdr:colOff>0</xdr:colOff>
      <xdr:row>7</xdr:row>
      <xdr:rowOff>104775</xdr:rowOff>
    </xdr:to>
    <xdr:sp macro="" textlink="">
      <xdr:nvSpPr>
        <xdr:cNvPr id="21732" name="Line 39">
          <a:extLst>
            <a:ext uri="{FF2B5EF4-FFF2-40B4-BE49-F238E27FC236}">
              <a16:creationId xmlns:a16="http://schemas.microsoft.com/office/drawing/2014/main" id="{532DCA37-2B3F-4F3E-8CC2-95BF8F92A3CC}"/>
            </a:ext>
          </a:extLst>
        </xdr:cNvPr>
        <xdr:cNvSpPr>
          <a:spLocks noChangeShapeType="1"/>
        </xdr:cNvSpPr>
      </xdr:nvSpPr>
      <xdr:spPr bwMode="auto">
        <a:xfrm flipH="1">
          <a:off x="820102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0</xdr:colOff>
      <xdr:row>7</xdr:row>
      <xdr:rowOff>104775</xdr:rowOff>
    </xdr:from>
    <xdr:to>
      <xdr:col>12</xdr:col>
      <xdr:colOff>0</xdr:colOff>
      <xdr:row>7</xdr:row>
      <xdr:rowOff>104775</xdr:rowOff>
    </xdr:to>
    <xdr:sp macro="" textlink="">
      <xdr:nvSpPr>
        <xdr:cNvPr id="21733" name="Line 40">
          <a:extLst>
            <a:ext uri="{FF2B5EF4-FFF2-40B4-BE49-F238E27FC236}">
              <a16:creationId xmlns:a16="http://schemas.microsoft.com/office/drawing/2014/main" id="{F94FC291-3FF9-4CE5-AB90-D334093577AD}"/>
            </a:ext>
          </a:extLst>
        </xdr:cNvPr>
        <xdr:cNvSpPr>
          <a:spLocks noChangeShapeType="1"/>
        </xdr:cNvSpPr>
      </xdr:nvSpPr>
      <xdr:spPr bwMode="auto">
        <a:xfrm flipH="1">
          <a:off x="8201025"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absolute">
    <xdr:from>
      <xdr:col>1</xdr:col>
      <xdr:colOff>47625</xdr:colOff>
      <xdr:row>102</xdr:row>
      <xdr:rowOff>2800350</xdr:rowOff>
    </xdr:from>
    <xdr:to>
      <xdr:col>4</xdr:col>
      <xdr:colOff>276225</xdr:colOff>
      <xdr:row>102</xdr:row>
      <xdr:rowOff>2800350</xdr:rowOff>
    </xdr:to>
    <xdr:sp macro="" textlink="">
      <xdr:nvSpPr>
        <xdr:cNvPr id="6188" name="Text Box 44">
          <a:hlinkClick xmlns:r="http://schemas.openxmlformats.org/officeDocument/2006/relationships" r:id="rId2"/>
          <a:extLst>
            <a:ext uri="{FF2B5EF4-FFF2-40B4-BE49-F238E27FC236}">
              <a16:creationId xmlns:a16="http://schemas.microsoft.com/office/drawing/2014/main" id="{E871D385-A439-4A31-A829-4870679BBB4A}"/>
            </a:ext>
          </a:extLst>
        </xdr:cNvPr>
        <xdr:cNvSpPr txBox="1">
          <a:spLocks noChangeArrowheads="1"/>
        </xdr:cNvSpPr>
      </xdr:nvSpPr>
      <xdr:spPr bwMode="auto">
        <a:xfrm>
          <a:off x="161925" y="25393650"/>
          <a:ext cx="1571625"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endParaRPr lang="en-GB"/>
        </a:p>
      </xdr:txBody>
    </xdr:sp>
    <xdr:clientData fPrintsWithSheet="0"/>
  </xdr:twoCellAnchor>
  <xdr:twoCellAnchor>
    <xdr:from>
      <xdr:col>12</xdr:col>
      <xdr:colOff>381000</xdr:colOff>
      <xdr:row>18</xdr:row>
      <xdr:rowOff>0</xdr:rowOff>
    </xdr:from>
    <xdr:to>
      <xdr:col>13</xdr:col>
      <xdr:colOff>85725</xdr:colOff>
      <xdr:row>18</xdr:row>
      <xdr:rowOff>0</xdr:rowOff>
    </xdr:to>
    <xdr:sp macro="" textlink="">
      <xdr:nvSpPr>
        <xdr:cNvPr id="21735" name="Line 102">
          <a:extLst>
            <a:ext uri="{FF2B5EF4-FFF2-40B4-BE49-F238E27FC236}">
              <a16:creationId xmlns:a16="http://schemas.microsoft.com/office/drawing/2014/main" id="{4CD6B02C-78D2-49E4-991A-92DAF0D255D8}"/>
            </a:ext>
          </a:extLst>
        </xdr:cNvPr>
        <xdr:cNvSpPr>
          <a:spLocks noChangeShapeType="1"/>
        </xdr:cNvSpPr>
      </xdr:nvSpPr>
      <xdr:spPr bwMode="auto">
        <a:xfrm>
          <a:off x="8582025" y="5362575"/>
          <a:ext cx="5143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18</xdr:row>
      <xdr:rowOff>0</xdr:rowOff>
    </xdr:from>
    <xdr:to>
      <xdr:col>13</xdr:col>
      <xdr:colOff>66675</xdr:colOff>
      <xdr:row>18</xdr:row>
      <xdr:rowOff>0</xdr:rowOff>
    </xdr:to>
    <xdr:sp macro="" textlink="">
      <xdr:nvSpPr>
        <xdr:cNvPr id="21736" name="Line 103">
          <a:extLst>
            <a:ext uri="{FF2B5EF4-FFF2-40B4-BE49-F238E27FC236}">
              <a16:creationId xmlns:a16="http://schemas.microsoft.com/office/drawing/2014/main" id="{32119D93-6E55-4FF2-8079-9D0E5C461A67}"/>
            </a:ext>
          </a:extLst>
        </xdr:cNvPr>
        <xdr:cNvSpPr>
          <a:spLocks noChangeShapeType="1"/>
        </xdr:cNvSpPr>
      </xdr:nvSpPr>
      <xdr:spPr bwMode="auto">
        <a:xfrm flipH="1">
          <a:off x="8582025" y="5362575"/>
          <a:ext cx="4953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18</xdr:row>
      <xdr:rowOff>0</xdr:rowOff>
    </xdr:from>
    <xdr:to>
      <xdr:col>13</xdr:col>
      <xdr:colOff>180975</xdr:colOff>
      <xdr:row>18</xdr:row>
      <xdr:rowOff>0</xdr:rowOff>
    </xdr:to>
    <xdr:sp macro="" textlink="">
      <xdr:nvSpPr>
        <xdr:cNvPr id="21737" name="Line 104">
          <a:extLst>
            <a:ext uri="{FF2B5EF4-FFF2-40B4-BE49-F238E27FC236}">
              <a16:creationId xmlns:a16="http://schemas.microsoft.com/office/drawing/2014/main" id="{02AE78AE-42A4-45FD-860C-6ED946580FBF}"/>
            </a:ext>
          </a:extLst>
        </xdr:cNvPr>
        <xdr:cNvSpPr>
          <a:spLocks noChangeShapeType="1"/>
        </xdr:cNvSpPr>
      </xdr:nvSpPr>
      <xdr:spPr bwMode="auto">
        <a:xfrm flipH="1">
          <a:off x="8582025" y="5362575"/>
          <a:ext cx="60960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10</xdr:col>
      <xdr:colOff>381000</xdr:colOff>
      <xdr:row>18</xdr:row>
      <xdr:rowOff>0</xdr:rowOff>
    </xdr:from>
    <xdr:to>
      <xdr:col>12</xdr:col>
      <xdr:colOff>0</xdr:colOff>
      <xdr:row>18</xdr:row>
      <xdr:rowOff>0</xdr:rowOff>
    </xdr:to>
    <xdr:sp macro="" textlink="">
      <xdr:nvSpPr>
        <xdr:cNvPr id="21738" name="Line 108">
          <a:extLst>
            <a:ext uri="{FF2B5EF4-FFF2-40B4-BE49-F238E27FC236}">
              <a16:creationId xmlns:a16="http://schemas.microsoft.com/office/drawing/2014/main" id="{5A41B207-E44E-4F40-AD2C-9298D9A26745}"/>
            </a:ext>
          </a:extLst>
        </xdr:cNvPr>
        <xdr:cNvSpPr>
          <a:spLocks noChangeShapeType="1"/>
        </xdr:cNvSpPr>
      </xdr:nvSpPr>
      <xdr:spPr bwMode="auto">
        <a:xfrm>
          <a:off x="6962775" y="536257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10</xdr:col>
      <xdr:colOff>381000</xdr:colOff>
      <xdr:row>18</xdr:row>
      <xdr:rowOff>0</xdr:rowOff>
    </xdr:from>
    <xdr:to>
      <xdr:col>12</xdr:col>
      <xdr:colOff>0</xdr:colOff>
      <xdr:row>18</xdr:row>
      <xdr:rowOff>0</xdr:rowOff>
    </xdr:to>
    <xdr:sp macro="" textlink="">
      <xdr:nvSpPr>
        <xdr:cNvPr id="21739" name="Line 109">
          <a:extLst>
            <a:ext uri="{FF2B5EF4-FFF2-40B4-BE49-F238E27FC236}">
              <a16:creationId xmlns:a16="http://schemas.microsoft.com/office/drawing/2014/main" id="{ED3DA38F-916E-4447-9168-E9DACB8AA35E}"/>
            </a:ext>
          </a:extLst>
        </xdr:cNvPr>
        <xdr:cNvSpPr>
          <a:spLocks noChangeShapeType="1"/>
        </xdr:cNvSpPr>
      </xdr:nvSpPr>
      <xdr:spPr bwMode="auto">
        <a:xfrm flipH="1">
          <a:off x="6962775" y="536257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10</xdr:col>
      <xdr:colOff>381000</xdr:colOff>
      <xdr:row>18</xdr:row>
      <xdr:rowOff>0</xdr:rowOff>
    </xdr:from>
    <xdr:to>
      <xdr:col>12</xdr:col>
      <xdr:colOff>0</xdr:colOff>
      <xdr:row>18</xdr:row>
      <xdr:rowOff>0</xdr:rowOff>
    </xdr:to>
    <xdr:sp macro="" textlink="">
      <xdr:nvSpPr>
        <xdr:cNvPr id="21740" name="Line 110">
          <a:extLst>
            <a:ext uri="{FF2B5EF4-FFF2-40B4-BE49-F238E27FC236}">
              <a16:creationId xmlns:a16="http://schemas.microsoft.com/office/drawing/2014/main" id="{D7153AC5-1293-4B34-9338-D7E6B5DEF4FB}"/>
            </a:ext>
          </a:extLst>
        </xdr:cNvPr>
        <xdr:cNvSpPr>
          <a:spLocks noChangeShapeType="1"/>
        </xdr:cNvSpPr>
      </xdr:nvSpPr>
      <xdr:spPr bwMode="auto">
        <a:xfrm flipH="1">
          <a:off x="6962775" y="536257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0</xdr:colOff>
      <xdr:row>32</xdr:row>
      <xdr:rowOff>85725</xdr:rowOff>
    </xdr:from>
    <xdr:to>
      <xdr:col>15</xdr:col>
      <xdr:colOff>0</xdr:colOff>
      <xdr:row>32</xdr:row>
      <xdr:rowOff>85725</xdr:rowOff>
    </xdr:to>
    <xdr:sp macro="" textlink="">
      <xdr:nvSpPr>
        <xdr:cNvPr id="21741" name="Line 116">
          <a:extLst>
            <a:ext uri="{FF2B5EF4-FFF2-40B4-BE49-F238E27FC236}">
              <a16:creationId xmlns:a16="http://schemas.microsoft.com/office/drawing/2014/main" id="{A60D812E-F12E-4A9B-95C3-480D9A19F554}"/>
            </a:ext>
          </a:extLst>
        </xdr:cNvPr>
        <xdr:cNvSpPr>
          <a:spLocks noChangeShapeType="1"/>
        </xdr:cNvSpPr>
      </xdr:nvSpPr>
      <xdr:spPr bwMode="auto">
        <a:xfrm>
          <a:off x="9010650" y="8324850"/>
          <a:ext cx="866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0</xdr:colOff>
      <xdr:row>32</xdr:row>
      <xdr:rowOff>85725</xdr:rowOff>
    </xdr:from>
    <xdr:to>
      <xdr:col>15</xdr:col>
      <xdr:colOff>0</xdr:colOff>
      <xdr:row>32</xdr:row>
      <xdr:rowOff>85725</xdr:rowOff>
    </xdr:to>
    <xdr:sp macro="" textlink="">
      <xdr:nvSpPr>
        <xdr:cNvPr id="21742" name="Line 117">
          <a:extLst>
            <a:ext uri="{FF2B5EF4-FFF2-40B4-BE49-F238E27FC236}">
              <a16:creationId xmlns:a16="http://schemas.microsoft.com/office/drawing/2014/main" id="{E40C2651-C90F-4CE9-B79E-609D24CB6CFE}"/>
            </a:ext>
          </a:extLst>
        </xdr:cNvPr>
        <xdr:cNvSpPr>
          <a:spLocks noChangeShapeType="1"/>
        </xdr:cNvSpPr>
      </xdr:nvSpPr>
      <xdr:spPr bwMode="auto">
        <a:xfrm flipH="1">
          <a:off x="9010650" y="8324850"/>
          <a:ext cx="866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0</xdr:colOff>
      <xdr:row>32</xdr:row>
      <xdr:rowOff>114300</xdr:rowOff>
    </xdr:from>
    <xdr:to>
      <xdr:col>15</xdr:col>
      <xdr:colOff>0</xdr:colOff>
      <xdr:row>32</xdr:row>
      <xdr:rowOff>114300</xdr:rowOff>
    </xdr:to>
    <xdr:sp macro="" textlink="">
      <xdr:nvSpPr>
        <xdr:cNvPr id="21743" name="Line 118">
          <a:extLst>
            <a:ext uri="{FF2B5EF4-FFF2-40B4-BE49-F238E27FC236}">
              <a16:creationId xmlns:a16="http://schemas.microsoft.com/office/drawing/2014/main" id="{738EDD57-FAF2-4879-AFF8-44B8EF89228A}"/>
            </a:ext>
          </a:extLst>
        </xdr:cNvPr>
        <xdr:cNvSpPr>
          <a:spLocks noChangeShapeType="1"/>
        </xdr:cNvSpPr>
      </xdr:nvSpPr>
      <xdr:spPr bwMode="auto">
        <a:xfrm flipH="1">
          <a:off x="9010650" y="8353425"/>
          <a:ext cx="866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381000</xdr:colOff>
      <xdr:row>32</xdr:row>
      <xdr:rowOff>85725</xdr:rowOff>
    </xdr:from>
    <xdr:to>
      <xdr:col>16</xdr:col>
      <xdr:colOff>0</xdr:colOff>
      <xdr:row>32</xdr:row>
      <xdr:rowOff>85725</xdr:rowOff>
    </xdr:to>
    <xdr:sp macro="" textlink="">
      <xdr:nvSpPr>
        <xdr:cNvPr id="21744" name="Line 119">
          <a:extLst>
            <a:ext uri="{FF2B5EF4-FFF2-40B4-BE49-F238E27FC236}">
              <a16:creationId xmlns:a16="http://schemas.microsoft.com/office/drawing/2014/main" id="{552F1245-3794-437F-A453-D0778871B21F}"/>
            </a:ext>
          </a:extLst>
        </xdr:cNvPr>
        <xdr:cNvSpPr>
          <a:spLocks noChangeShapeType="1"/>
        </xdr:cNvSpPr>
      </xdr:nvSpPr>
      <xdr:spPr bwMode="auto">
        <a:xfrm>
          <a:off x="9877425" y="8324850"/>
          <a:ext cx="8191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381000</xdr:colOff>
      <xdr:row>32</xdr:row>
      <xdr:rowOff>85725</xdr:rowOff>
    </xdr:from>
    <xdr:to>
      <xdr:col>16</xdr:col>
      <xdr:colOff>0</xdr:colOff>
      <xdr:row>32</xdr:row>
      <xdr:rowOff>85725</xdr:rowOff>
    </xdr:to>
    <xdr:sp macro="" textlink="">
      <xdr:nvSpPr>
        <xdr:cNvPr id="21745" name="Line 120">
          <a:extLst>
            <a:ext uri="{FF2B5EF4-FFF2-40B4-BE49-F238E27FC236}">
              <a16:creationId xmlns:a16="http://schemas.microsoft.com/office/drawing/2014/main" id="{CF54D26F-124A-4E91-9260-299534275BE6}"/>
            </a:ext>
          </a:extLst>
        </xdr:cNvPr>
        <xdr:cNvSpPr>
          <a:spLocks noChangeShapeType="1"/>
        </xdr:cNvSpPr>
      </xdr:nvSpPr>
      <xdr:spPr bwMode="auto">
        <a:xfrm flipH="1">
          <a:off x="9877425" y="8324850"/>
          <a:ext cx="8191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381000</xdr:colOff>
      <xdr:row>32</xdr:row>
      <xdr:rowOff>114300</xdr:rowOff>
    </xdr:from>
    <xdr:to>
      <xdr:col>16</xdr:col>
      <xdr:colOff>0</xdr:colOff>
      <xdr:row>32</xdr:row>
      <xdr:rowOff>114300</xdr:rowOff>
    </xdr:to>
    <xdr:sp macro="" textlink="">
      <xdr:nvSpPr>
        <xdr:cNvPr id="21746" name="Line 121">
          <a:extLst>
            <a:ext uri="{FF2B5EF4-FFF2-40B4-BE49-F238E27FC236}">
              <a16:creationId xmlns:a16="http://schemas.microsoft.com/office/drawing/2014/main" id="{6CD1DC44-1CC0-4EDE-98CC-448650B2891D}"/>
            </a:ext>
          </a:extLst>
        </xdr:cNvPr>
        <xdr:cNvSpPr>
          <a:spLocks noChangeShapeType="1"/>
        </xdr:cNvSpPr>
      </xdr:nvSpPr>
      <xdr:spPr bwMode="auto">
        <a:xfrm flipH="1">
          <a:off x="9877425" y="8353425"/>
          <a:ext cx="8191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92</xdr:row>
      <xdr:rowOff>9525</xdr:rowOff>
    </xdr:from>
    <xdr:to>
      <xdr:col>14</xdr:col>
      <xdr:colOff>0</xdr:colOff>
      <xdr:row>92</xdr:row>
      <xdr:rowOff>9525</xdr:rowOff>
    </xdr:to>
    <xdr:sp macro="" textlink="">
      <xdr:nvSpPr>
        <xdr:cNvPr id="21747" name="Line 122">
          <a:extLst>
            <a:ext uri="{FF2B5EF4-FFF2-40B4-BE49-F238E27FC236}">
              <a16:creationId xmlns:a16="http://schemas.microsoft.com/office/drawing/2014/main" id="{17E3B1D9-A5FF-4A0F-9E92-DB7BA922146D}"/>
            </a:ext>
          </a:extLst>
        </xdr:cNvPr>
        <xdr:cNvSpPr>
          <a:spLocks noChangeShapeType="1"/>
        </xdr:cNvSpPr>
      </xdr:nvSpPr>
      <xdr:spPr bwMode="auto">
        <a:xfrm>
          <a:off x="8582025" y="21088350"/>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92</xdr:row>
      <xdr:rowOff>0</xdr:rowOff>
    </xdr:from>
    <xdr:to>
      <xdr:col>14</xdr:col>
      <xdr:colOff>0</xdr:colOff>
      <xdr:row>92</xdr:row>
      <xdr:rowOff>0</xdr:rowOff>
    </xdr:to>
    <xdr:sp macro="" textlink="">
      <xdr:nvSpPr>
        <xdr:cNvPr id="21748" name="Line 123">
          <a:extLst>
            <a:ext uri="{FF2B5EF4-FFF2-40B4-BE49-F238E27FC236}">
              <a16:creationId xmlns:a16="http://schemas.microsoft.com/office/drawing/2014/main" id="{4F844564-C05E-4690-A02F-515FF1CA3C74}"/>
            </a:ext>
          </a:extLst>
        </xdr:cNvPr>
        <xdr:cNvSpPr>
          <a:spLocks noChangeShapeType="1"/>
        </xdr:cNvSpPr>
      </xdr:nvSpPr>
      <xdr:spPr bwMode="auto">
        <a:xfrm flipH="1">
          <a:off x="8582025" y="2107882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92</xdr:row>
      <xdr:rowOff>0</xdr:rowOff>
    </xdr:from>
    <xdr:to>
      <xdr:col>14</xdr:col>
      <xdr:colOff>0</xdr:colOff>
      <xdr:row>92</xdr:row>
      <xdr:rowOff>0</xdr:rowOff>
    </xdr:to>
    <xdr:sp macro="" textlink="">
      <xdr:nvSpPr>
        <xdr:cNvPr id="21749" name="Line 124">
          <a:extLst>
            <a:ext uri="{FF2B5EF4-FFF2-40B4-BE49-F238E27FC236}">
              <a16:creationId xmlns:a16="http://schemas.microsoft.com/office/drawing/2014/main" id="{F1EBC0F1-3695-4BFD-89B9-64670E25EC5D}"/>
            </a:ext>
          </a:extLst>
        </xdr:cNvPr>
        <xdr:cNvSpPr>
          <a:spLocks noChangeShapeType="1"/>
        </xdr:cNvSpPr>
      </xdr:nvSpPr>
      <xdr:spPr bwMode="auto">
        <a:xfrm flipH="1">
          <a:off x="8582025" y="2107882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92</xdr:row>
      <xdr:rowOff>0</xdr:rowOff>
    </xdr:from>
    <xdr:to>
      <xdr:col>15</xdr:col>
      <xdr:colOff>0</xdr:colOff>
      <xdr:row>92</xdr:row>
      <xdr:rowOff>0</xdr:rowOff>
    </xdr:to>
    <xdr:sp macro="" textlink="">
      <xdr:nvSpPr>
        <xdr:cNvPr id="21750" name="Line 125">
          <a:extLst>
            <a:ext uri="{FF2B5EF4-FFF2-40B4-BE49-F238E27FC236}">
              <a16:creationId xmlns:a16="http://schemas.microsoft.com/office/drawing/2014/main" id="{A4748EC2-A433-44D4-B52D-0B7F3DFE4C95}"/>
            </a:ext>
          </a:extLst>
        </xdr:cNvPr>
        <xdr:cNvSpPr>
          <a:spLocks noChangeShapeType="1"/>
        </xdr:cNvSpPr>
      </xdr:nvSpPr>
      <xdr:spPr bwMode="auto">
        <a:xfrm>
          <a:off x="9391650" y="21078825"/>
          <a:ext cx="485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92</xdr:row>
      <xdr:rowOff>0</xdr:rowOff>
    </xdr:from>
    <xdr:to>
      <xdr:col>15</xdr:col>
      <xdr:colOff>0</xdr:colOff>
      <xdr:row>92</xdr:row>
      <xdr:rowOff>0</xdr:rowOff>
    </xdr:to>
    <xdr:sp macro="" textlink="">
      <xdr:nvSpPr>
        <xdr:cNvPr id="21751" name="Line 126">
          <a:extLst>
            <a:ext uri="{FF2B5EF4-FFF2-40B4-BE49-F238E27FC236}">
              <a16:creationId xmlns:a16="http://schemas.microsoft.com/office/drawing/2014/main" id="{A92E5D09-18A7-412A-BDA3-B512FA655852}"/>
            </a:ext>
          </a:extLst>
        </xdr:cNvPr>
        <xdr:cNvSpPr>
          <a:spLocks noChangeShapeType="1"/>
        </xdr:cNvSpPr>
      </xdr:nvSpPr>
      <xdr:spPr bwMode="auto">
        <a:xfrm flipH="1">
          <a:off x="9391650" y="21078825"/>
          <a:ext cx="485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92</xdr:row>
      <xdr:rowOff>0</xdr:rowOff>
    </xdr:from>
    <xdr:to>
      <xdr:col>15</xdr:col>
      <xdr:colOff>0</xdr:colOff>
      <xdr:row>92</xdr:row>
      <xdr:rowOff>0</xdr:rowOff>
    </xdr:to>
    <xdr:sp macro="" textlink="">
      <xdr:nvSpPr>
        <xdr:cNvPr id="21752" name="Line 127">
          <a:extLst>
            <a:ext uri="{FF2B5EF4-FFF2-40B4-BE49-F238E27FC236}">
              <a16:creationId xmlns:a16="http://schemas.microsoft.com/office/drawing/2014/main" id="{58909E67-F9FD-424A-B3D6-5364E5D2530D}"/>
            </a:ext>
          </a:extLst>
        </xdr:cNvPr>
        <xdr:cNvSpPr>
          <a:spLocks noChangeShapeType="1"/>
        </xdr:cNvSpPr>
      </xdr:nvSpPr>
      <xdr:spPr bwMode="auto">
        <a:xfrm flipH="1">
          <a:off x="9391650" y="21078825"/>
          <a:ext cx="485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92</xdr:row>
      <xdr:rowOff>0</xdr:rowOff>
    </xdr:from>
    <xdr:to>
      <xdr:col>14</xdr:col>
      <xdr:colOff>0</xdr:colOff>
      <xdr:row>92</xdr:row>
      <xdr:rowOff>0</xdr:rowOff>
    </xdr:to>
    <xdr:sp macro="" textlink="">
      <xdr:nvSpPr>
        <xdr:cNvPr id="21753" name="Line 128">
          <a:extLst>
            <a:ext uri="{FF2B5EF4-FFF2-40B4-BE49-F238E27FC236}">
              <a16:creationId xmlns:a16="http://schemas.microsoft.com/office/drawing/2014/main" id="{9D33B1D0-7A70-41A7-BE59-6C8DA6DD7C77}"/>
            </a:ext>
          </a:extLst>
        </xdr:cNvPr>
        <xdr:cNvSpPr>
          <a:spLocks noChangeShapeType="1"/>
        </xdr:cNvSpPr>
      </xdr:nvSpPr>
      <xdr:spPr bwMode="auto">
        <a:xfrm>
          <a:off x="8582025" y="2107882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92</xdr:row>
      <xdr:rowOff>0</xdr:rowOff>
    </xdr:from>
    <xdr:to>
      <xdr:col>14</xdr:col>
      <xdr:colOff>0</xdr:colOff>
      <xdr:row>92</xdr:row>
      <xdr:rowOff>0</xdr:rowOff>
    </xdr:to>
    <xdr:sp macro="" textlink="">
      <xdr:nvSpPr>
        <xdr:cNvPr id="21754" name="Line 129">
          <a:extLst>
            <a:ext uri="{FF2B5EF4-FFF2-40B4-BE49-F238E27FC236}">
              <a16:creationId xmlns:a16="http://schemas.microsoft.com/office/drawing/2014/main" id="{F2B3D9CC-C41B-4793-8EC5-7F1B07A1D37C}"/>
            </a:ext>
          </a:extLst>
        </xdr:cNvPr>
        <xdr:cNvSpPr>
          <a:spLocks noChangeShapeType="1"/>
        </xdr:cNvSpPr>
      </xdr:nvSpPr>
      <xdr:spPr bwMode="auto">
        <a:xfrm flipH="1">
          <a:off x="8582025" y="2107882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92</xdr:row>
      <xdr:rowOff>0</xdr:rowOff>
    </xdr:from>
    <xdr:to>
      <xdr:col>14</xdr:col>
      <xdr:colOff>0</xdr:colOff>
      <xdr:row>92</xdr:row>
      <xdr:rowOff>0</xdr:rowOff>
    </xdr:to>
    <xdr:sp macro="" textlink="">
      <xdr:nvSpPr>
        <xdr:cNvPr id="21755" name="Line 130">
          <a:extLst>
            <a:ext uri="{FF2B5EF4-FFF2-40B4-BE49-F238E27FC236}">
              <a16:creationId xmlns:a16="http://schemas.microsoft.com/office/drawing/2014/main" id="{F1863320-FE12-4D51-8330-A009413542FE}"/>
            </a:ext>
          </a:extLst>
        </xdr:cNvPr>
        <xdr:cNvSpPr>
          <a:spLocks noChangeShapeType="1"/>
        </xdr:cNvSpPr>
      </xdr:nvSpPr>
      <xdr:spPr bwMode="auto">
        <a:xfrm flipH="1">
          <a:off x="8582025" y="2107882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92</xdr:row>
      <xdr:rowOff>0</xdr:rowOff>
    </xdr:from>
    <xdr:to>
      <xdr:col>15</xdr:col>
      <xdr:colOff>0</xdr:colOff>
      <xdr:row>92</xdr:row>
      <xdr:rowOff>0</xdr:rowOff>
    </xdr:to>
    <xdr:sp macro="" textlink="">
      <xdr:nvSpPr>
        <xdr:cNvPr id="21756" name="Line 131">
          <a:extLst>
            <a:ext uri="{FF2B5EF4-FFF2-40B4-BE49-F238E27FC236}">
              <a16:creationId xmlns:a16="http://schemas.microsoft.com/office/drawing/2014/main" id="{40BBD649-6C49-425C-8507-B9F731A739E0}"/>
            </a:ext>
          </a:extLst>
        </xdr:cNvPr>
        <xdr:cNvSpPr>
          <a:spLocks noChangeShapeType="1"/>
        </xdr:cNvSpPr>
      </xdr:nvSpPr>
      <xdr:spPr bwMode="auto">
        <a:xfrm>
          <a:off x="9391650" y="21078825"/>
          <a:ext cx="485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92</xdr:row>
      <xdr:rowOff>0</xdr:rowOff>
    </xdr:from>
    <xdr:to>
      <xdr:col>15</xdr:col>
      <xdr:colOff>0</xdr:colOff>
      <xdr:row>92</xdr:row>
      <xdr:rowOff>0</xdr:rowOff>
    </xdr:to>
    <xdr:sp macro="" textlink="">
      <xdr:nvSpPr>
        <xdr:cNvPr id="21757" name="Line 132">
          <a:extLst>
            <a:ext uri="{FF2B5EF4-FFF2-40B4-BE49-F238E27FC236}">
              <a16:creationId xmlns:a16="http://schemas.microsoft.com/office/drawing/2014/main" id="{435C6267-8B26-4A85-B72D-778CBBF005F7}"/>
            </a:ext>
          </a:extLst>
        </xdr:cNvPr>
        <xdr:cNvSpPr>
          <a:spLocks noChangeShapeType="1"/>
        </xdr:cNvSpPr>
      </xdr:nvSpPr>
      <xdr:spPr bwMode="auto">
        <a:xfrm flipH="1">
          <a:off x="9391650" y="21078825"/>
          <a:ext cx="485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92</xdr:row>
      <xdr:rowOff>0</xdr:rowOff>
    </xdr:from>
    <xdr:to>
      <xdr:col>15</xdr:col>
      <xdr:colOff>0</xdr:colOff>
      <xdr:row>92</xdr:row>
      <xdr:rowOff>0</xdr:rowOff>
    </xdr:to>
    <xdr:sp macro="" textlink="">
      <xdr:nvSpPr>
        <xdr:cNvPr id="21758" name="Line 133">
          <a:extLst>
            <a:ext uri="{FF2B5EF4-FFF2-40B4-BE49-F238E27FC236}">
              <a16:creationId xmlns:a16="http://schemas.microsoft.com/office/drawing/2014/main" id="{6C7AFCE1-2860-42AA-9AAC-C64D7DCFE5B9}"/>
            </a:ext>
          </a:extLst>
        </xdr:cNvPr>
        <xdr:cNvSpPr>
          <a:spLocks noChangeShapeType="1"/>
        </xdr:cNvSpPr>
      </xdr:nvSpPr>
      <xdr:spPr bwMode="auto">
        <a:xfrm flipH="1">
          <a:off x="9391650" y="21078825"/>
          <a:ext cx="485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92</xdr:row>
      <xdr:rowOff>0</xdr:rowOff>
    </xdr:from>
    <xdr:to>
      <xdr:col>14</xdr:col>
      <xdr:colOff>0</xdr:colOff>
      <xdr:row>92</xdr:row>
      <xdr:rowOff>0</xdr:rowOff>
    </xdr:to>
    <xdr:sp macro="" textlink="">
      <xdr:nvSpPr>
        <xdr:cNvPr id="21759" name="Line 134">
          <a:extLst>
            <a:ext uri="{FF2B5EF4-FFF2-40B4-BE49-F238E27FC236}">
              <a16:creationId xmlns:a16="http://schemas.microsoft.com/office/drawing/2014/main" id="{D7525AA6-307D-494B-B4F1-C88D3405F9C5}"/>
            </a:ext>
          </a:extLst>
        </xdr:cNvPr>
        <xdr:cNvSpPr>
          <a:spLocks noChangeShapeType="1"/>
        </xdr:cNvSpPr>
      </xdr:nvSpPr>
      <xdr:spPr bwMode="auto">
        <a:xfrm>
          <a:off x="8582025" y="2107882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92</xdr:row>
      <xdr:rowOff>0</xdr:rowOff>
    </xdr:from>
    <xdr:to>
      <xdr:col>14</xdr:col>
      <xdr:colOff>0</xdr:colOff>
      <xdr:row>92</xdr:row>
      <xdr:rowOff>0</xdr:rowOff>
    </xdr:to>
    <xdr:sp macro="" textlink="">
      <xdr:nvSpPr>
        <xdr:cNvPr id="21760" name="Line 135">
          <a:extLst>
            <a:ext uri="{FF2B5EF4-FFF2-40B4-BE49-F238E27FC236}">
              <a16:creationId xmlns:a16="http://schemas.microsoft.com/office/drawing/2014/main" id="{97F08D87-1609-4A60-A246-F29AF2054CC6}"/>
            </a:ext>
          </a:extLst>
        </xdr:cNvPr>
        <xdr:cNvSpPr>
          <a:spLocks noChangeShapeType="1"/>
        </xdr:cNvSpPr>
      </xdr:nvSpPr>
      <xdr:spPr bwMode="auto">
        <a:xfrm flipH="1">
          <a:off x="8582025" y="2107882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381000</xdr:colOff>
      <xdr:row>92</xdr:row>
      <xdr:rowOff>0</xdr:rowOff>
    </xdr:from>
    <xdr:to>
      <xdr:col>14</xdr:col>
      <xdr:colOff>0</xdr:colOff>
      <xdr:row>92</xdr:row>
      <xdr:rowOff>0</xdr:rowOff>
    </xdr:to>
    <xdr:sp macro="" textlink="">
      <xdr:nvSpPr>
        <xdr:cNvPr id="21761" name="Line 136">
          <a:extLst>
            <a:ext uri="{FF2B5EF4-FFF2-40B4-BE49-F238E27FC236}">
              <a16:creationId xmlns:a16="http://schemas.microsoft.com/office/drawing/2014/main" id="{BFE3CDA3-3A98-4623-9920-F662E6A9F9D6}"/>
            </a:ext>
          </a:extLst>
        </xdr:cNvPr>
        <xdr:cNvSpPr>
          <a:spLocks noChangeShapeType="1"/>
        </xdr:cNvSpPr>
      </xdr:nvSpPr>
      <xdr:spPr bwMode="auto">
        <a:xfrm flipH="1">
          <a:off x="8582025" y="2107882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92</xdr:row>
      <xdr:rowOff>0</xdr:rowOff>
    </xdr:from>
    <xdr:to>
      <xdr:col>15</xdr:col>
      <xdr:colOff>0</xdr:colOff>
      <xdr:row>92</xdr:row>
      <xdr:rowOff>0</xdr:rowOff>
    </xdr:to>
    <xdr:sp macro="" textlink="">
      <xdr:nvSpPr>
        <xdr:cNvPr id="21762" name="Line 137">
          <a:extLst>
            <a:ext uri="{FF2B5EF4-FFF2-40B4-BE49-F238E27FC236}">
              <a16:creationId xmlns:a16="http://schemas.microsoft.com/office/drawing/2014/main" id="{2AEB1AAA-9D57-4466-8C24-BFAC1E91294B}"/>
            </a:ext>
          </a:extLst>
        </xdr:cNvPr>
        <xdr:cNvSpPr>
          <a:spLocks noChangeShapeType="1"/>
        </xdr:cNvSpPr>
      </xdr:nvSpPr>
      <xdr:spPr bwMode="auto">
        <a:xfrm>
          <a:off x="9391650" y="21078825"/>
          <a:ext cx="485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92</xdr:row>
      <xdr:rowOff>0</xdr:rowOff>
    </xdr:from>
    <xdr:to>
      <xdr:col>15</xdr:col>
      <xdr:colOff>0</xdr:colOff>
      <xdr:row>92</xdr:row>
      <xdr:rowOff>0</xdr:rowOff>
    </xdr:to>
    <xdr:sp macro="" textlink="">
      <xdr:nvSpPr>
        <xdr:cNvPr id="21763" name="Line 138">
          <a:extLst>
            <a:ext uri="{FF2B5EF4-FFF2-40B4-BE49-F238E27FC236}">
              <a16:creationId xmlns:a16="http://schemas.microsoft.com/office/drawing/2014/main" id="{4E82522E-33ED-4478-AD94-580957780080}"/>
            </a:ext>
          </a:extLst>
        </xdr:cNvPr>
        <xdr:cNvSpPr>
          <a:spLocks noChangeShapeType="1"/>
        </xdr:cNvSpPr>
      </xdr:nvSpPr>
      <xdr:spPr bwMode="auto">
        <a:xfrm flipH="1">
          <a:off x="9391650" y="21078825"/>
          <a:ext cx="485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92</xdr:row>
      <xdr:rowOff>0</xdr:rowOff>
    </xdr:from>
    <xdr:to>
      <xdr:col>15</xdr:col>
      <xdr:colOff>0</xdr:colOff>
      <xdr:row>92</xdr:row>
      <xdr:rowOff>0</xdr:rowOff>
    </xdr:to>
    <xdr:sp macro="" textlink="">
      <xdr:nvSpPr>
        <xdr:cNvPr id="21764" name="Line 139">
          <a:extLst>
            <a:ext uri="{FF2B5EF4-FFF2-40B4-BE49-F238E27FC236}">
              <a16:creationId xmlns:a16="http://schemas.microsoft.com/office/drawing/2014/main" id="{C0FEB67D-3DA1-47D9-BE84-B1EB70378286}"/>
            </a:ext>
          </a:extLst>
        </xdr:cNvPr>
        <xdr:cNvSpPr>
          <a:spLocks noChangeShapeType="1"/>
        </xdr:cNvSpPr>
      </xdr:nvSpPr>
      <xdr:spPr bwMode="auto">
        <a:xfrm flipH="1">
          <a:off x="9391650" y="21078825"/>
          <a:ext cx="4857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2</xdr:col>
      <xdr:colOff>9525</xdr:colOff>
      <xdr:row>100</xdr:row>
      <xdr:rowOff>0</xdr:rowOff>
    </xdr:from>
    <xdr:to>
      <xdr:col>6</xdr:col>
      <xdr:colOff>0</xdr:colOff>
      <xdr:row>101</xdr:row>
      <xdr:rowOff>0</xdr:rowOff>
    </xdr:to>
    <xdr:sp macro="" textlink="">
      <xdr:nvSpPr>
        <xdr:cNvPr id="6256" name="Text Box 112">
          <a:hlinkClick xmlns:r="http://schemas.openxmlformats.org/officeDocument/2006/relationships" r:id="rId3"/>
          <a:extLst>
            <a:ext uri="{FF2B5EF4-FFF2-40B4-BE49-F238E27FC236}">
              <a16:creationId xmlns:a16="http://schemas.microsoft.com/office/drawing/2014/main" id="{77680952-EF3F-4A69-BAE6-088548F29580}"/>
            </a:ext>
          </a:extLst>
        </xdr:cNvPr>
        <xdr:cNvSpPr txBox="1">
          <a:spLocks noChangeArrowheads="1"/>
        </xdr:cNvSpPr>
      </xdr:nvSpPr>
      <xdr:spPr bwMode="auto">
        <a:xfrm>
          <a:off x="180975" y="21897975"/>
          <a:ext cx="316230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endParaRPr lang="en-GB"/>
        </a:p>
      </xdr:txBody>
    </xdr:sp>
    <xdr:clientData/>
  </xdr:twoCellAnchor>
  <xdr:twoCellAnchor editAs="oneCell">
    <xdr:from>
      <xdr:col>2</xdr:col>
      <xdr:colOff>9525</xdr:colOff>
      <xdr:row>8</xdr:row>
      <xdr:rowOff>142875</xdr:rowOff>
    </xdr:from>
    <xdr:to>
      <xdr:col>3</xdr:col>
      <xdr:colOff>819150</xdr:colOff>
      <xdr:row>9</xdr:row>
      <xdr:rowOff>123825</xdr:rowOff>
    </xdr:to>
    <xdr:sp macro="" textlink="">
      <xdr:nvSpPr>
        <xdr:cNvPr id="6287" name="Text Box 143">
          <a:hlinkClick xmlns:r="http://schemas.openxmlformats.org/officeDocument/2006/relationships" r:id="rId4"/>
          <a:extLst>
            <a:ext uri="{FF2B5EF4-FFF2-40B4-BE49-F238E27FC236}">
              <a16:creationId xmlns:a16="http://schemas.microsoft.com/office/drawing/2014/main" id="{665DA319-B94E-44EB-8E74-431F400A5E15}"/>
            </a:ext>
          </a:extLst>
        </xdr:cNvPr>
        <xdr:cNvSpPr txBox="1">
          <a:spLocks noChangeArrowheads="1"/>
        </xdr:cNvSpPr>
      </xdr:nvSpPr>
      <xdr:spPr bwMode="auto">
        <a:xfrm>
          <a:off x="180975" y="2847975"/>
          <a:ext cx="1019175"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endParaRPr lang="en-GB"/>
        </a:p>
      </xdr:txBody>
    </xdr:sp>
    <xdr:clientData/>
  </xdr:twoCellAnchor>
  <xdr:twoCellAnchor editAs="oneCell">
    <xdr:from>
      <xdr:col>12</xdr:col>
      <xdr:colOff>180975</xdr:colOff>
      <xdr:row>6</xdr:row>
      <xdr:rowOff>9525</xdr:rowOff>
    </xdr:from>
    <xdr:to>
      <xdr:col>13</xdr:col>
      <xdr:colOff>390525</xdr:colOff>
      <xdr:row>6</xdr:row>
      <xdr:rowOff>219075</xdr:rowOff>
    </xdr:to>
    <xdr:sp macro="" textlink="">
      <xdr:nvSpPr>
        <xdr:cNvPr id="6300" name="Text Box 156">
          <a:hlinkClick xmlns:r="http://schemas.openxmlformats.org/officeDocument/2006/relationships" r:id="rId4"/>
          <a:extLst>
            <a:ext uri="{FF2B5EF4-FFF2-40B4-BE49-F238E27FC236}">
              <a16:creationId xmlns:a16="http://schemas.microsoft.com/office/drawing/2014/main" id="{7C0AF9E5-59E4-49C2-843B-6C7453E006E9}"/>
            </a:ext>
          </a:extLst>
        </xdr:cNvPr>
        <xdr:cNvSpPr txBox="1">
          <a:spLocks noChangeArrowheads="1"/>
        </xdr:cNvSpPr>
      </xdr:nvSpPr>
      <xdr:spPr bwMode="auto">
        <a:xfrm>
          <a:off x="8382000" y="1362075"/>
          <a:ext cx="1019175"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endParaRPr lang="en-GB"/>
        </a:p>
      </xdr:txBody>
    </xdr:sp>
    <xdr:clientData/>
  </xdr:twoCellAnchor>
  <xdr:twoCellAnchor>
    <xdr:from>
      <xdr:col>10</xdr:col>
      <xdr:colOff>514350</xdr:colOff>
      <xdr:row>16</xdr:row>
      <xdr:rowOff>180975</xdr:rowOff>
    </xdr:from>
    <xdr:to>
      <xdr:col>13</xdr:col>
      <xdr:colOff>609600</xdr:colOff>
      <xdr:row>24</xdr:row>
      <xdr:rowOff>57150</xdr:rowOff>
    </xdr:to>
    <xdr:sp macro="" textlink="">
      <xdr:nvSpPr>
        <xdr:cNvPr id="6303" name="Rectangle 159">
          <a:extLst>
            <a:ext uri="{FF2B5EF4-FFF2-40B4-BE49-F238E27FC236}">
              <a16:creationId xmlns:a16="http://schemas.microsoft.com/office/drawing/2014/main" id="{854DD421-DEF9-4F15-B7A4-2B91960B302E}"/>
            </a:ext>
          </a:extLst>
        </xdr:cNvPr>
        <xdr:cNvSpPr>
          <a:spLocks noChangeArrowheads="1"/>
        </xdr:cNvSpPr>
      </xdr:nvSpPr>
      <xdr:spPr bwMode="auto">
        <a:xfrm>
          <a:off x="7096125" y="4924425"/>
          <a:ext cx="2524125" cy="14001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3. Rf values</a:t>
          </a:r>
        </a:p>
        <a:p>
          <a:pPr algn="l" rtl="0">
            <a:defRPr sz="1000"/>
          </a:pPr>
          <a:r>
            <a:rPr lang="en-GB" sz="1100" b="0" i="0" u="none" strike="noStrike" baseline="0">
              <a:solidFill>
                <a:srgbClr val="000000"/>
              </a:solidFill>
              <a:latin typeface="Gill Sans MT"/>
            </a:rPr>
            <a:t>Insert the LC standard values to calculate the Average Rf value for the LMWSDF analyses. If the concentrations of the Internal standard (Wt-IS) or glucose (Wt-Glu) are different to the default values, enter the appropriate concentrations.</a:t>
          </a:r>
          <a:endParaRPr lang="en-GB"/>
        </a:p>
      </xdr:txBody>
    </xdr:sp>
    <xdr:clientData/>
  </xdr:twoCellAnchor>
  <xdr:twoCellAnchor>
    <xdr:from>
      <xdr:col>4</xdr:col>
      <xdr:colOff>38100</xdr:colOff>
      <xdr:row>14</xdr:row>
      <xdr:rowOff>95250</xdr:rowOff>
    </xdr:from>
    <xdr:to>
      <xdr:col>6</xdr:col>
      <xdr:colOff>676275</xdr:colOff>
      <xdr:row>16</xdr:row>
      <xdr:rowOff>19050</xdr:rowOff>
    </xdr:to>
    <xdr:sp macro="" textlink="">
      <xdr:nvSpPr>
        <xdr:cNvPr id="6304" name="Rectangle 160">
          <a:extLst>
            <a:ext uri="{FF2B5EF4-FFF2-40B4-BE49-F238E27FC236}">
              <a16:creationId xmlns:a16="http://schemas.microsoft.com/office/drawing/2014/main" id="{9F12C16D-ACBD-45F4-B14C-E89B4CA4EFE6}"/>
            </a:ext>
          </a:extLst>
        </xdr:cNvPr>
        <xdr:cNvSpPr>
          <a:spLocks noChangeArrowheads="1"/>
        </xdr:cNvSpPr>
      </xdr:nvSpPr>
      <xdr:spPr bwMode="auto">
        <a:xfrm>
          <a:off x="1495425" y="4486275"/>
          <a:ext cx="2524125" cy="2952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1. Enter sample batch details.</a:t>
          </a:r>
          <a:endParaRPr lang="en-GB"/>
        </a:p>
      </xdr:txBody>
    </xdr:sp>
    <xdr:clientData/>
  </xdr:twoCellAnchor>
  <xdr:twoCellAnchor>
    <xdr:from>
      <xdr:col>5</xdr:col>
      <xdr:colOff>228600</xdr:colOff>
      <xdr:row>16</xdr:row>
      <xdr:rowOff>19050</xdr:rowOff>
    </xdr:from>
    <xdr:to>
      <xdr:col>5</xdr:col>
      <xdr:colOff>238125</xdr:colOff>
      <xdr:row>18</xdr:row>
      <xdr:rowOff>104775</xdr:rowOff>
    </xdr:to>
    <xdr:cxnSp macro="">
      <xdr:nvCxnSpPr>
        <xdr:cNvPr id="21771" name="AutoShape 161">
          <a:extLst>
            <a:ext uri="{FF2B5EF4-FFF2-40B4-BE49-F238E27FC236}">
              <a16:creationId xmlns:a16="http://schemas.microsoft.com/office/drawing/2014/main" id="{04A7C770-B0DB-401C-BDEA-D33E3C1227F1}"/>
            </a:ext>
          </a:extLst>
        </xdr:cNvPr>
        <xdr:cNvCxnSpPr>
          <a:cxnSpLocks noChangeShapeType="1"/>
          <a:stCxn id="6304" idx="2"/>
        </xdr:cNvCxnSpPr>
      </xdr:nvCxnSpPr>
      <xdr:spPr bwMode="auto">
        <a:xfrm>
          <a:off x="2762250" y="4981575"/>
          <a:ext cx="9525" cy="4857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409575</xdr:colOff>
      <xdr:row>18</xdr:row>
      <xdr:rowOff>76200</xdr:rowOff>
    </xdr:from>
    <xdr:to>
      <xdr:col>4</xdr:col>
      <xdr:colOff>409575</xdr:colOff>
      <xdr:row>18</xdr:row>
      <xdr:rowOff>123825</xdr:rowOff>
    </xdr:to>
    <xdr:cxnSp macro="">
      <xdr:nvCxnSpPr>
        <xdr:cNvPr id="21772" name="AutoShape 162">
          <a:extLst>
            <a:ext uri="{FF2B5EF4-FFF2-40B4-BE49-F238E27FC236}">
              <a16:creationId xmlns:a16="http://schemas.microsoft.com/office/drawing/2014/main" id="{2E84A636-BB99-4E5F-8AF7-B0725872E6EA}"/>
            </a:ext>
          </a:extLst>
        </xdr:cNvPr>
        <xdr:cNvCxnSpPr>
          <a:cxnSpLocks noChangeShapeType="1"/>
        </xdr:cNvCxnSpPr>
      </xdr:nvCxnSpPr>
      <xdr:spPr bwMode="auto">
        <a:xfrm flipV="1">
          <a:off x="1866900" y="5438775"/>
          <a:ext cx="0" cy="47625"/>
        </a:xfrm>
        <a:prstGeom prst="straightConnector1">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12</xdr:col>
      <xdr:colOff>381000</xdr:colOff>
      <xdr:row>26</xdr:row>
      <xdr:rowOff>66675</xdr:rowOff>
    </xdr:from>
    <xdr:to>
      <xdr:col>12</xdr:col>
      <xdr:colOff>381000</xdr:colOff>
      <xdr:row>28</xdr:row>
      <xdr:rowOff>104775</xdr:rowOff>
    </xdr:to>
    <xdr:cxnSp macro="">
      <xdr:nvCxnSpPr>
        <xdr:cNvPr id="21773" name="AutoShape 163">
          <a:extLst>
            <a:ext uri="{FF2B5EF4-FFF2-40B4-BE49-F238E27FC236}">
              <a16:creationId xmlns:a16="http://schemas.microsoft.com/office/drawing/2014/main" id="{9C0B576D-6952-4D77-969A-1B7803245D7E}"/>
            </a:ext>
          </a:extLst>
        </xdr:cNvPr>
        <xdr:cNvCxnSpPr>
          <a:cxnSpLocks noChangeShapeType="1"/>
          <a:stCxn id="6326" idx="0"/>
        </xdr:cNvCxnSpPr>
      </xdr:nvCxnSpPr>
      <xdr:spPr bwMode="auto">
        <a:xfrm flipV="1">
          <a:off x="8582025" y="7162800"/>
          <a:ext cx="0" cy="4191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47625</xdr:colOff>
      <xdr:row>21</xdr:row>
      <xdr:rowOff>38100</xdr:rowOff>
    </xdr:from>
    <xdr:to>
      <xdr:col>10</xdr:col>
      <xdr:colOff>514350</xdr:colOff>
      <xdr:row>28</xdr:row>
      <xdr:rowOff>104775</xdr:rowOff>
    </xdr:to>
    <xdr:cxnSp macro="">
      <xdr:nvCxnSpPr>
        <xdr:cNvPr id="21774" name="AutoShape 164">
          <a:extLst>
            <a:ext uri="{FF2B5EF4-FFF2-40B4-BE49-F238E27FC236}">
              <a16:creationId xmlns:a16="http://schemas.microsoft.com/office/drawing/2014/main" id="{91ABCB6D-FBBE-49B2-8022-2923563149FF}"/>
            </a:ext>
          </a:extLst>
        </xdr:cNvPr>
        <xdr:cNvCxnSpPr>
          <a:cxnSpLocks noChangeShapeType="1"/>
          <a:stCxn id="6303" idx="1"/>
        </xdr:cNvCxnSpPr>
      </xdr:nvCxnSpPr>
      <xdr:spPr bwMode="auto">
        <a:xfrm flipH="1">
          <a:off x="4200525" y="5972175"/>
          <a:ext cx="2895600" cy="16097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419100</xdr:colOff>
      <xdr:row>39</xdr:row>
      <xdr:rowOff>104775</xdr:rowOff>
    </xdr:from>
    <xdr:to>
      <xdr:col>7</xdr:col>
      <xdr:colOff>685800</xdr:colOff>
      <xdr:row>41</xdr:row>
      <xdr:rowOff>38100</xdr:rowOff>
    </xdr:to>
    <xdr:cxnSp macro="">
      <xdr:nvCxnSpPr>
        <xdr:cNvPr id="21775" name="AutoShape 167">
          <a:extLst>
            <a:ext uri="{FF2B5EF4-FFF2-40B4-BE49-F238E27FC236}">
              <a16:creationId xmlns:a16="http://schemas.microsoft.com/office/drawing/2014/main" id="{F8A506AF-4EA7-446B-B437-E1245D4D5F79}"/>
            </a:ext>
          </a:extLst>
        </xdr:cNvPr>
        <xdr:cNvCxnSpPr>
          <a:cxnSpLocks noChangeShapeType="1"/>
          <a:stCxn id="6327" idx="0"/>
        </xdr:cNvCxnSpPr>
      </xdr:nvCxnSpPr>
      <xdr:spPr bwMode="auto">
        <a:xfrm flipH="1" flipV="1">
          <a:off x="4572000" y="10648950"/>
          <a:ext cx="266700" cy="3143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10</xdr:col>
      <xdr:colOff>704850</xdr:colOff>
      <xdr:row>47</xdr:row>
      <xdr:rowOff>47625</xdr:rowOff>
    </xdr:from>
    <xdr:to>
      <xdr:col>13</xdr:col>
      <xdr:colOff>800100</xdr:colOff>
      <xdr:row>55</xdr:row>
      <xdr:rowOff>57150</xdr:rowOff>
    </xdr:to>
    <xdr:sp macro="" textlink="">
      <xdr:nvSpPr>
        <xdr:cNvPr id="6312" name="Rectangle 168">
          <a:extLst>
            <a:ext uri="{FF2B5EF4-FFF2-40B4-BE49-F238E27FC236}">
              <a16:creationId xmlns:a16="http://schemas.microsoft.com/office/drawing/2014/main" id="{E1E86857-0CAD-4565-A66A-0EAF4B1DEE63}"/>
            </a:ext>
          </a:extLst>
        </xdr:cNvPr>
        <xdr:cNvSpPr>
          <a:spLocks noChangeArrowheads="1"/>
        </xdr:cNvSpPr>
      </xdr:nvSpPr>
      <xdr:spPr bwMode="auto">
        <a:xfrm>
          <a:off x="7286625" y="11220450"/>
          <a:ext cx="2524125" cy="155257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7. Results</a:t>
          </a:r>
        </a:p>
        <a:p>
          <a:pPr algn="l" rtl="0">
            <a:defRPr sz="1000"/>
          </a:pPr>
          <a:r>
            <a:rPr lang="en-GB" sz="1100" b="0" i="0" u="none" strike="noStrike" baseline="0">
              <a:solidFill>
                <a:srgbClr val="000000"/>
              </a:solidFill>
              <a:latin typeface="Gill Sans MT"/>
            </a:rPr>
            <a:t>HMWDF, LMWSDF and Total Dietary Fibre summary results will be automatically calculated when all values for HMWDF and LMWSDF analyses have been entered and the additional </a:t>
          </a:r>
          <a:r>
            <a:rPr lang="en-GB" sz="1100" b="1" i="0" u="none" strike="noStrike" baseline="0">
              <a:solidFill>
                <a:srgbClr val="000000"/>
              </a:solidFill>
              <a:latin typeface="Gill Sans MT"/>
            </a:rPr>
            <a:t>Results Summary</a:t>
          </a:r>
          <a:r>
            <a:rPr lang="en-GB" sz="1100" b="0" i="0" u="none" strike="noStrike" baseline="0">
              <a:solidFill>
                <a:srgbClr val="000000"/>
              </a:solidFill>
              <a:latin typeface="Gill Sans MT"/>
            </a:rPr>
            <a:t> work sheet will automatically populate.</a:t>
          </a:r>
          <a:endParaRPr lang="en-GB"/>
        </a:p>
      </xdr:txBody>
    </xdr:sp>
    <xdr:clientData/>
  </xdr:twoCellAnchor>
  <xdr:twoCellAnchor>
    <xdr:from>
      <xdr:col>12</xdr:col>
      <xdr:colOff>352425</xdr:colOff>
      <xdr:row>44</xdr:row>
      <xdr:rowOff>114300</xdr:rowOff>
    </xdr:from>
    <xdr:to>
      <xdr:col>12</xdr:col>
      <xdr:colOff>790575</xdr:colOff>
      <xdr:row>47</xdr:row>
      <xdr:rowOff>47625</xdr:rowOff>
    </xdr:to>
    <xdr:cxnSp macro="">
      <xdr:nvCxnSpPr>
        <xdr:cNvPr id="21777" name="AutoShape 169">
          <a:extLst>
            <a:ext uri="{FF2B5EF4-FFF2-40B4-BE49-F238E27FC236}">
              <a16:creationId xmlns:a16="http://schemas.microsoft.com/office/drawing/2014/main" id="{7E8C99E0-087D-4295-AEA9-5F422C17CEA7}"/>
            </a:ext>
          </a:extLst>
        </xdr:cNvPr>
        <xdr:cNvCxnSpPr>
          <a:cxnSpLocks noChangeShapeType="1"/>
          <a:stCxn id="6312" idx="0"/>
        </xdr:cNvCxnSpPr>
      </xdr:nvCxnSpPr>
      <xdr:spPr bwMode="auto">
        <a:xfrm flipV="1">
          <a:off x="8553450" y="11991975"/>
          <a:ext cx="438150" cy="5048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133350</xdr:colOff>
      <xdr:row>14</xdr:row>
      <xdr:rowOff>95250</xdr:rowOff>
    </xdr:from>
    <xdr:to>
      <xdr:col>10</xdr:col>
      <xdr:colOff>228600</xdr:colOff>
      <xdr:row>18</xdr:row>
      <xdr:rowOff>38100</xdr:rowOff>
    </xdr:to>
    <xdr:sp macro="" textlink="">
      <xdr:nvSpPr>
        <xdr:cNvPr id="6315" name="Rectangle 171">
          <a:extLst>
            <a:ext uri="{FF2B5EF4-FFF2-40B4-BE49-F238E27FC236}">
              <a16:creationId xmlns:a16="http://schemas.microsoft.com/office/drawing/2014/main" id="{249EE23A-3EE0-4E08-B7D1-A734A4BDB3DE}"/>
            </a:ext>
          </a:extLst>
        </xdr:cNvPr>
        <xdr:cNvSpPr>
          <a:spLocks noChangeArrowheads="1"/>
        </xdr:cNvSpPr>
      </xdr:nvSpPr>
      <xdr:spPr bwMode="auto">
        <a:xfrm>
          <a:off x="4286250" y="4486275"/>
          <a:ext cx="2524125" cy="6667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2. Blank values</a:t>
          </a:r>
        </a:p>
        <a:p>
          <a:pPr algn="l" rtl="0">
            <a:defRPr sz="1000"/>
          </a:pPr>
          <a:r>
            <a:rPr lang="en-GB" sz="1100" b="0" i="0" u="none" strike="noStrike" baseline="0">
              <a:solidFill>
                <a:srgbClr val="000000"/>
              </a:solidFill>
              <a:latin typeface="Gill Sans MT"/>
            </a:rPr>
            <a:t>Insert the blank weights (enzymes plus buffers, no sample).</a:t>
          </a:r>
          <a:endParaRPr lang="en-GB"/>
        </a:p>
      </xdr:txBody>
    </xdr:sp>
    <xdr:clientData/>
  </xdr:twoCellAnchor>
  <xdr:twoCellAnchor>
    <xdr:from>
      <xdr:col>7</xdr:col>
      <xdr:colOff>9525</xdr:colOff>
      <xdr:row>18</xdr:row>
      <xdr:rowOff>38100</xdr:rowOff>
    </xdr:from>
    <xdr:to>
      <xdr:col>8</xdr:col>
      <xdr:colOff>590550</xdr:colOff>
      <xdr:row>23</xdr:row>
      <xdr:rowOff>66675</xdr:rowOff>
    </xdr:to>
    <xdr:cxnSp macro="">
      <xdr:nvCxnSpPr>
        <xdr:cNvPr id="21779" name="AutoShape 172">
          <a:extLst>
            <a:ext uri="{FF2B5EF4-FFF2-40B4-BE49-F238E27FC236}">
              <a16:creationId xmlns:a16="http://schemas.microsoft.com/office/drawing/2014/main" id="{826AD208-71C2-496B-8F3E-AEE96F7A4DD1}"/>
            </a:ext>
          </a:extLst>
        </xdr:cNvPr>
        <xdr:cNvCxnSpPr>
          <a:cxnSpLocks noChangeShapeType="1"/>
          <a:stCxn id="6315" idx="2"/>
        </xdr:cNvCxnSpPr>
      </xdr:nvCxnSpPr>
      <xdr:spPr bwMode="auto">
        <a:xfrm flipH="1">
          <a:off x="4162425" y="5400675"/>
          <a:ext cx="1390650" cy="11906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142875</xdr:colOff>
      <xdr:row>37</xdr:row>
      <xdr:rowOff>104775</xdr:rowOff>
    </xdr:from>
    <xdr:to>
      <xdr:col>5</xdr:col>
      <xdr:colOff>647700</xdr:colOff>
      <xdr:row>39</xdr:row>
      <xdr:rowOff>104776</xdr:rowOff>
    </xdr:to>
    <xdr:sp macro="" textlink="">
      <xdr:nvSpPr>
        <xdr:cNvPr id="6322" name="Rectangle 178">
          <a:extLst>
            <a:ext uri="{FF2B5EF4-FFF2-40B4-BE49-F238E27FC236}">
              <a16:creationId xmlns:a16="http://schemas.microsoft.com/office/drawing/2014/main" id="{6C24E6FD-7555-4F73-B324-EC2D4F13F7F4}"/>
            </a:ext>
          </a:extLst>
        </xdr:cNvPr>
        <xdr:cNvSpPr>
          <a:spLocks noChangeArrowheads="1"/>
        </xdr:cNvSpPr>
      </xdr:nvSpPr>
      <xdr:spPr bwMode="auto">
        <a:xfrm>
          <a:off x="1600200" y="8839200"/>
          <a:ext cx="1581150" cy="809626"/>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5. HMWDF analyses.</a:t>
          </a:r>
          <a:endParaRPr lang="en-GB" sz="1100" b="0" i="0" u="none" strike="noStrike" baseline="0">
            <a:solidFill>
              <a:srgbClr val="000000"/>
            </a:solidFill>
            <a:latin typeface="Gill Sans MT"/>
          </a:endParaRPr>
        </a:p>
        <a:p>
          <a:pPr algn="l" rtl="0">
            <a:defRPr sz="1000"/>
          </a:pPr>
          <a:r>
            <a:rPr lang="en-GB" sz="1100" b="0" i="0" u="none" strike="noStrike" baseline="0">
              <a:solidFill>
                <a:srgbClr val="000000"/>
              </a:solidFill>
              <a:latin typeface="Gill Sans MT"/>
            </a:rPr>
            <a:t>Insert the residue weights from the HMWDF analyses. </a:t>
          </a:r>
          <a:endParaRPr lang="en-GB"/>
        </a:p>
      </xdr:txBody>
    </xdr:sp>
    <xdr:clientData/>
  </xdr:twoCellAnchor>
  <xdr:twoCellAnchor>
    <xdr:from>
      <xdr:col>4</xdr:col>
      <xdr:colOff>933450</xdr:colOff>
      <xdr:row>35</xdr:row>
      <xdr:rowOff>142875</xdr:rowOff>
    </xdr:from>
    <xdr:to>
      <xdr:col>7</xdr:col>
      <xdr:colOff>714375</xdr:colOff>
      <xdr:row>37</xdr:row>
      <xdr:rowOff>104775</xdr:rowOff>
    </xdr:to>
    <xdr:cxnSp macro="">
      <xdr:nvCxnSpPr>
        <xdr:cNvPr id="21781" name="AutoShape 179">
          <a:extLst>
            <a:ext uri="{FF2B5EF4-FFF2-40B4-BE49-F238E27FC236}">
              <a16:creationId xmlns:a16="http://schemas.microsoft.com/office/drawing/2014/main" id="{518F9529-1E44-4103-9B4F-113133D9AC36}"/>
            </a:ext>
          </a:extLst>
        </xdr:cNvPr>
        <xdr:cNvCxnSpPr>
          <a:cxnSpLocks noChangeShapeType="1"/>
          <a:stCxn id="6322" idx="0"/>
        </xdr:cNvCxnSpPr>
      </xdr:nvCxnSpPr>
      <xdr:spPr bwMode="auto">
        <a:xfrm flipV="1">
          <a:off x="2390775" y="9353550"/>
          <a:ext cx="2476500" cy="3429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7</xdr:col>
      <xdr:colOff>685800</xdr:colOff>
      <xdr:row>39</xdr:row>
      <xdr:rowOff>104775</xdr:rowOff>
    </xdr:from>
    <xdr:to>
      <xdr:col>10</xdr:col>
      <xdr:colOff>438150</xdr:colOff>
      <xdr:row>41</xdr:row>
      <xdr:rowOff>38100</xdr:rowOff>
    </xdr:to>
    <xdr:cxnSp macro="">
      <xdr:nvCxnSpPr>
        <xdr:cNvPr id="21782" name="AutoShape 181">
          <a:extLst>
            <a:ext uri="{FF2B5EF4-FFF2-40B4-BE49-F238E27FC236}">
              <a16:creationId xmlns:a16="http://schemas.microsoft.com/office/drawing/2014/main" id="{6BD0AC7E-9B57-4D36-AE10-0ADB8D3D424A}"/>
            </a:ext>
          </a:extLst>
        </xdr:cNvPr>
        <xdr:cNvCxnSpPr>
          <a:cxnSpLocks noChangeShapeType="1"/>
          <a:stCxn id="6327" idx="0"/>
        </xdr:cNvCxnSpPr>
      </xdr:nvCxnSpPr>
      <xdr:spPr bwMode="auto">
        <a:xfrm flipV="1">
          <a:off x="4838700" y="10648950"/>
          <a:ext cx="2181225" cy="3143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11</xdr:col>
      <xdr:colOff>142875</xdr:colOff>
      <xdr:row>28</xdr:row>
      <xdr:rowOff>104775</xdr:rowOff>
    </xdr:from>
    <xdr:to>
      <xdr:col>13</xdr:col>
      <xdr:colOff>609600</xdr:colOff>
      <xdr:row>31</xdr:row>
      <xdr:rowOff>76200</xdr:rowOff>
    </xdr:to>
    <xdr:sp macro="" textlink="">
      <xdr:nvSpPr>
        <xdr:cNvPr id="6326" name="Rectangle 182">
          <a:extLst>
            <a:ext uri="{FF2B5EF4-FFF2-40B4-BE49-F238E27FC236}">
              <a16:creationId xmlns:a16="http://schemas.microsoft.com/office/drawing/2014/main" id="{111919E2-F7E1-4E62-AD84-58BD41466974}"/>
            </a:ext>
          </a:extLst>
        </xdr:cNvPr>
        <xdr:cNvSpPr>
          <a:spLocks noChangeArrowheads="1"/>
        </xdr:cNvSpPr>
      </xdr:nvSpPr>
      <xdr:spPr bwMode="auto">
        <a:xfrm>
          <a:off x="7534275" y="7010400"/>
          <a:ext cx="2085975" cy="4667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4. Deionization method </a:t>
          </a:r>
        </a:p>
        <a:p>
          <a:pPr algn="l" rtl="0">
            <a:defRPr sz="1000"/>
          </a:pPr>
          <a:r>
            <a:rPr lang="en-GB" sz="1100" b="0" i="0" u="none" strike="noStrike" baseline="0">
              <a:solidFill>
                <a:srgbClr val="000000"/>
              </a:solidFill>
              <a:latin typeface="Gill Sans MT"/>
            </a:rPr>
            <a:t>Select from the drop-down list.</a:t>
          </a:r>
          <a:endParaRPr lang="en-GB"/>
        </a:p>
      </xdr:txBody>
    </xdr:sp>
    <xdr:clientData/>
  </xdr:twoCellAnchor>
  <xdr:twoCellAnchor>
    <xdr:from>
      <xdr:col>5</xdr:col>
      <xdr:colOff>657225</xdr:colOff>
      <xdr:row>41</xdr:row>
      <xdr:rowOff>38101</xdr:rowOff>
    </xdr:from>
    <xdr:to>
      <xdr:col>9</xdr:col>
      <xdr:colOff>714375</xdr:colOff>
      <xdr:row>45</xdr:row>
      <xdr:rowOff>38101</xdr:rowOff>
    </xdr:to>
    <xdr:sp macro="" textlink="">
      <xdr:nvSpPr>
        <xdr:cNvPr id="6327" name="Rectangle 183">
          <a:extLst>
            <a:ext uri="{FF2B5EF4-FFF2-40B4-BE49-F238E27FC236}">
              <a16:creationId xmlns:a16="http://schemas.microsoft.com/office/drawing/2014/main" id="{4BC510E8-888A-4F65-85D5-45DAF9F9A2F0}"/>
            </a:ext>
          </a:extLst>
        </xdr:cNvPr>
        <xdr:cNvSpPr>
          <a:spLocks noChangeArrowheads="1"/>
        </xdr:cNvSpPr>
      </xdr:nvSpPr>
      <xdr:spPr bwMode="auto">
        <a:xfrm>
          <a:off x="3190875" y="9915526"/>
          <a:ext cx="3295650" cy="9715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GB" sz="1100" b="1" i="0" u="none" strike="noStrike" baseline="0">
              <a:solidFill>
                <a:srgbClr val="000000"/>
              </a:solidFill>
              <a:latin typeface="Gill Sans MT"/>
            </a:rPr>
            <a:t>6. LMWSDF Analyses.</a:t>
          </a:r>
        </a:p>
        <a:p>
          <a:pPr algn="l" rtl="0">
            <a:defRPr sz="1000"/>
          </a:pPr>
          <a:r>
            <a:rPr lang="en-GB" sz="1100" b="0" i="0" u="none" strike="noStrike" baseline="0">
              <a:solidFill>
                <a:srgbClr val="000000"/>
              </a:solidFill>
              <a:latin typeface="Gill Sans MT"/>
            </a:rPr>
            <a:t>Insert the values from the LC analyses. The Rf value is automatically populated from the calculation in point 3. If an Internal Standard (Wt-IS-SAMP) weight other than 100 mg is used, enter the weight.</a:t>
          </a:r>
          <a:endParaRPr lang="en-GB"/>
        </a:p>
      </xdr:txBody>
    </xdr:sp>
    <xdr:clientData/>
  </xdr:twoCellAnchor>
  <xdr:twoCellAnchor editAs="oneCell">
    <xdr:from>
      <xdr:col>1</xdr:col>
      <xdr:colOff>0</xdr:colOff>
      <xdr:row>0</xdr:row>
      <xdr:rowOff>95249</xdr:rowOff>
    </xdr:from>
    <xdr:to>
      <xdr:col>15</xdr:col>
      <xdr:colOff>0</xdr:colOff>
      <xdr:row>5</xdr:row>
      <xdr:rowOff>89285</xdr:rowOff>
    </xdr:to>
    <xdr:pic>
      <xdr:nvPicPr>
        <xdr:cNvPr id="3" name="Picture 2">
          <a:extLst>
            <a:ext uri="{FF2B5EF4-FFF2-40B4-BE49-F238E27FC236}">
              <a16:creationId xmlns:a16="http://schemas.microsoft.com/office/drawing/2014/main" id="{52003D75-C3F0-411F-9E71-51A3734EF3C3}"/>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300" y="95249"/>
          <a:ext cx="9763125" cy="15847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381000</xdr:colOff>
      <xdr:row>17</xdr:row>
      <xdr:rowOff>85725</xdr:rowOff>
    </xdr:from>
    <xdr:to>
      <xdr:col>16</xdr:col>
      <xdr:colOff>0</xdr:colOff>
      <xdr:row>17</xdr:row>
      <xdr:rowOff>85725</xdr:rowOff>
    </xdr:to>
    <xdr:sp macro="" textlink="">
      <xdr:nvSpPr>
        <xdr:cNvPr id="2356" name="Line 29">
          <a:extLst>
            <a:ext uri="{FF2B5EF4-FFF2-40B4-BE49-F238E27FC236}">
              <a16:creationId xmlns:a16="http://schemas.microsoft.com/office/drawing/2014/main" id="{945DCF65-FBB5-419C-9206-121A7B27E0E0}"/>
            </a:ext>
          </a:extLst>
        </xdr:cNvPr>
        <xdr:cNvSpPr>
          <a:spLocks noChangeShapeType="1"/>
        </xdr:cNvSpPr>
      </xdr:nvSpPr>
      <xdr:spPr bwMode="auto">
        <a:xfrm>
          <a:off x="8591550" y="4324350"/>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17</xdr:row>
      <xdr:rowOff>85725</xdr:rowOff>
    </xdr:from>
    <xdr:to>
      <xdr:col>16</xdr:col>
      <xdr:colOff>0</xdr:colOff>
      <xdr:row>17</xdr:row>
      <xdr:rowOff>85725</xdr:rowOff>
    </xdr:to>
    <xdr:sp macro="" textlink="">
      <xdr:nvSpPr>
        <xdr:cNvPr id="2357" name="Line 30">
          <a:extLst>
            <a:ext uri="{FF2B5EF4-FFF2-40B4-BE49-F238E27FC236}">
              <a16:creationId xmlns:a16="http://schemas.microsoft.com/office/drawing/2014/main" id="{A299BFBF-4BEC-4F4F-A6FA-08B0598883F5}"/>
            </a:ext>
          </a:extLst>
        </xdr:cNvPr>
        <xdr:cNvSpPr>
          <a:spLocks noChangeShapeType="1"/>
        </xdr:cNvSpPr>
      </xdr:nvSpPr>
      <xdr:spPr bwMode="auto">
        <a:xfrm flipH="1">
          <a:off x="8591550" y="4324350"/>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381000</xdr:colOff>
      <xdr:row>17</xdr:row>
      <xdr:rowOff>114300</xdr:rowOff>
    </xdr:from>
    <xdr:to>
      <xdr:col>16</xdr:col>
      <xdr:colOff>0</xdr:colOff>
      <xdr:row>17</xdr:row>
      <xdr:rowOff>114300</xdr:rowOff>
    </xdr:to>
    <xdr:sp macro="" textlink="">
      <xdr:nvSpPr>
        <xdr:cNvPr id="2358" name="Line 31">
          <a:extLst>
            <a:ext uri="{FF2B5EF4-FFF2-40B4-BE49-F238E27FC236}">
              <a16:creationId xmlns:a16="http://schemas.microsoft.com/office/drawing/2014/main" id="{4A48CD48-80EA-47C8-83E9-4C92A5627E01}"/>
            </a:ext>
          </a:extLst>
        </xdr:cNvPr>
        <xdr:cNvSpPr>
          <a:spLocks noChangeShapeType="1"/>
        </xdr:cNvSpPr>
      </xdr:nvSpPr>
      <xdr:spPr bwMode="auto">
        <a:xfrm flipH="1">
          <a:off x="8591550" y="4352925"/>
          <a:ext cx="12382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242</xdr:row>
      <xdr:rowOff>171450</xdr:rowOff>
    </xdr:from>
    <xdr:to>
      <xdr:col>6</xdr:col>
      <xdr:colOff>114300</xdr:colOff>
      <xdr:row>243</xdr:row>
      <xdr:rowOff>152400</xdr:rowOff>
    </xdr:to>
    <xdr:sp macro="" textlink="">
      <xdr:nvSpPr>
        <xdr:cNvPr id="2081" name="Text Box 33">
          <a:hlinkClick xmlns:r="http://schemas.openxmlformats.org/officeDocument/2006/relationships" r:id="rId1"/>
          <a:extLst>
            <a:ext uri="{FF2B5EF4-FFF2-40B4-BE49-F238E27FC236}">
              <a16:creationId xmlns:a16="http://schemas.microsoft.com/office/drawing/2014/main" id="{EF1284CA-55E1-4841-A4F1-14225AA42193}"/>
            </a:ext>
          </a:extLst>
        </xdr:cNvPr>
        <xdr:cNvSpPr txBox="1">
          <a:spLocks noChangeArrowheads="1"/>
        </xdr:cNvSpPr>
      </xdr:nvSpPr>
      <xdr:spPr bwMode="auto">
        <a:xfrm>
          <a:off x="180975" y="58883550"/>
          <a:ext cx="328612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endParaRPr lang="en-GB"/>
        </a:p>
      </xdr:txBody>
    </xdr:sp>
    <xdr:clientData/>
  </xdr:twoCellAnchor>
  <xdr:twoCellAnchor>
    <xdr:from>
      <xdr:col>15</xdr:col>
      <xdr:colOff>381000</xdr:colOff>
      <xdr:row>17</xdr:row>
      <xdr:rowOff>85725</xdr:rowOff>
    </xdr:from>
    <xdr:to>
      <xdr:col>16</xdr:col>
      <xdr:colOff>0</xdr:colOff>
      <xdr:row>17</xdr:row>
      <xdr:rowOff>85725</xdr:rowOff>
    </xdr:to>
    <xdr:sp macro="" textlink="">
      <xdr:nvSpPr>
        <xdr:cNvPr id="2360" name="Line 53">
          <a:extLst>
            <a:ext uri="{FF2B5EF4-FFF2-40B4-BE49-F238E27FC236}">
              <a16:creationId xmlns:a16="http://schemas.microsoft.com/office/drawing/2014/main" id="{0F3C8BC6-F13C-4A19-A2A7-D4F11D0363CF}"/>
            </a:ext>
          </a:extLst>
        </xdr:cNvPr>
        <xdr:cNvSpPr>
          <a:spLocks noChangeShapeType="1"/>
        </xdr:cNvSpPr>
      </xdr:nvSpPr>
      <xdr:spPr bwMode="auto">
        <a:xfrm>
          <a:off x="9401175" y="4324350"/>
          <a:ext cx="4286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17</xdr:row>
      <xdr:rowOff>85725</xdr:rowOff>
    </xdr:from>
    <xdr:to>
      <xdr:col>16</xdr:col>
      <xdr:colOff>0</xdr:colOff>
      <xdr:row>17</xdr:row>
      <xdr:rowOff>85725</xdr:rowOff>
    </xdr:to>
    <xdr:sp macro="" textlink="">
      <xdr:nvSpPr>
        <xdr:cNvPr id="2361" name="Line 54">
          <a:extLst>
            <a:ext uri="{FF2B5EF4-FFF2-40B4-BE49-F238E27FC236}">
              <a16:creationId xmlns:a16="http://schemas.microsoft.com/office/drawing/2014/main" id="{FD5A332D-0F17-4FAA-8D3B-C8E16C9199AD}"/>
            </a:ext>
          </a:extLst>
        </xdr:cNvPr>
        <xdr:cNvSpPr>
          <a:spLocks noChangeShapeType="1"/>
        </xdr:cNvSpPr>
      </xdr:nvSpPr>
      <xdr:spPr bwMode="auto">
        <a:xfrm flipH="1">
          <a:off x="9401175" y="4324350"/>
          <a:ext cx="4286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15</xdr:col>
      <xdr:colOff>381000</xdr:colOff>
      <xdr:row>17</xdr:row>
      <xdr:rowOff>114300</xdr:rowOff>
    </xdr:from>
    <xdr:to>
      <xdr:col>16</xdr:col>
      <xdr:colOff>0</xdr:colOff>
      <xdr:row>17</xdr:row>
      <xdr:rowOff>114300</xdr:rowOff>
    </xdr:to>
    <xdr:sp macro="" textlink="">
      <xdr:nvSpPr>
        <xdr:cNvPr id="2362" name="Line 55">
          <a:extLst>
            <a:ext uri="{FF2B5EF4-FFF2-40B4-BE49-F238E27FC236}">
              <a16:creationId xmlns:a16="http://schemas.microsoft.com/office/drawing/2014/main" id="{2057CEB0-A7F7-4AC2-8D5F-F35DA54B8C51}"/>
            </a:ext>
          </a:extLst>
        </xdr:cNvPr>
        <xdr:cNvSpPr>
          <a:spLocks noChangeShapeType="1"/>
        </xdr:cNvSpPr>
      </xdr:nvSpPr>
      <xdr:spPr bwMode="auto">
        <a:xfrm flipH="1">
          <a:off x="9401175" y="4352925"/>
          <a:ext cx="42862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514350</xdr:colOff>
      <xdr:row>1</xdr:row>
      <xdr:rowOff>1628775</xdr:rowOff>
    </xdr:from>
    <xdr:to>
      <xdr:col>16</xdr:col>
      <xdr:colOff>0</xdr:colOff>
      <xdr:row>2</xdr:row>
      <xdr:rowOff>133350</xdr:rowOff>
    </xdr:to>
    <xdr:sp macro="" textlink="">
      <xdr:nvSpPr>
        <xdr:cNvPr id="2075" name="Text Box 27">
          <a:hlinkClick xmlns:r="http://schemas.openxmlformats.org/officeDocument/2006/relationships" r:id="rId2"/>
          <a:extLst>
            <a:ext uri="{FF2B5EF4-FFF2-40B4-BE49-F238E27FC236}">
              <a16:creationId xmlns:a16="http://schemas.microsoft.com/office/drawing/2014/main" id="{52436D93-DF9A-4A81-9214-27880F0E8CE4}"/>
            </a:ext>
          </a:extLst>
        </xdr:cNvPr>
        <xdr:cNvSpPr txBox="1">
          <a:spLocks noChangeArrowheads="1"/>
        </xdr:cNvSpPr>
      </xdr:nvSpPr>
      <xdr:spPr bwMode="auto">
        <a:xfrm>
          <a:off x="8724900" y="1724025"/>
          <a:ext cx="11049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endParaRPr lang="en-GB"/>
        </a:p>
      </xdr:txBody>
    </xdr:sp>
    <xdr:clientData/>
  </xdr:twoCellAnchor>
  <xdr:twoCellAnchor>
    <xdr:from>
      <xdr:col>13</xdr:col>
      <xdr:colOff>514350</xdr:colOff>
      <xdr:row>3</xdr:row>
      <xdr:rowOff>180975</xdr:rowOff>
    </xdr:from>
    <xdr:to>
      <xdr:col>16</xdr:col>
      <xdr:colOff>0</xdr:colOff>
      <xdr:row>6</xdr:row>
      <xdr:rowOff>28575</xdr:rowOff>
    </xdr:to>
    <xdr:sp macro="" textlink="">
      <xdr:nvSpPr>
        <xdr:cNvPr id="2076" name="Text Box 28">
          <a:hlinkClick xmlns:r="http://schemas.openxmlformats.org/officeDocument/2006/relationships" r:id="rId3"/>
          <a:extLst>
            <a:ext uri="{FF2B5EF4-FFF2-40B4-BE49-F238E27FC236}">
              <a16:creationId xmlns:a16="http://schemas.microsoft.com/office/drawing/2014/main" id="{167C5D3A-542D-499A-82EB-7F11694D5100}"/>
            </a:ext>
          </a:extLst>
        </xdr:cNvPr>
        <xdr:cNvSpPr txBox="1">
          <a:spLocks noChangeArrowheads="1"/>
        </xdr:cNvSpPr>
      </xdr:nvSpPr>
      <xdr:spPr bwMode="auto">
        <a:xfrm>
          <a:off x="8724900" y="2162175"/>
          <a:ext cx="1104900" cy="4191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endParaRPr lang="en-GB"/>
        </a:p>
      </xdr:txBody>
    </xdr:sp>
    <xdr:clientData/>
  </xdr:twoCellAnchor>
  <xdr:twoCellAnchor>
    <xdr:from>
      <xdr:col>13</xdr:col>
      <xdr:colOff>514350</xdr:colOff>
      <xdr:row>2</xdr:row>
      <xdr:rowOff>161925</xdr:rowOff>
    </xdr:from>
    <xdr:to>
      <xdr:col>17</xdr:col>
      <xdr:colOff>180975</xdr:colOff>
      <xdr:row>4</xdr:row>
      <xdr:rowOff>9525</xdr:rowOff>
    </xdr:to>
    <xdr:sp macro="" textlink="">
      <xdr:nvSpPr>
        <xdr:cNvPr id="2115" name="Text Box 67">
          <a:hlinkClick xmlns:r="http://schemas.openxmlformats.org/officeDocument/2006/relationships" r:id="rId4"/>
          <a:extLst>
            <a:ext uri="{FF2B5EF4-FFF2-40B4-BE49-F238E27FC236}">
              <a16:creationId xmlns:a16="http://schemas.microsoft.com/office/drawing/2014/main" id="{E3823232-742B-4A96-B507-FFAED0916A24}"/>
            </a:ext>
          </a:extLst>
        </xdr:cNvPr>
        <xdr:cNvSpPr txBox="1">
          <a:spLocks noChangeArrowheads="1"/>
        </xdr:cNvSpPr>
      </xdr:nvSpPr>
      <xdr:spPr bwMode="auto">
        <a:xfrm>
          <a:off x="8724900" y="1952625"/>
          <a:ext cx="1343025" cy="228600"/>
        </a:xfrm>
        <a:prstGeom prst="rect">
          <a:avLst/>
        </a:prstGeom>
        <a:noFill/>
        <a:ln>
          <a:noFill/>
        </a:ln>
        <a:effectLst/>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Results Summary</a:t>
          </a:r>
          <a:endParaRPr lang="en-GB"/>
        </a:p>
      </xdr:txBody>
    </xdr:sp>
    <xdr:clientData/>
  </xdr:twoCellAnchor>
  <xdr:twoCellAnchor editAs="oneCell">
    <xdr:from>
      <xdr:col>1</xdr:col>
      <xdr:colOff>0</xdr:colOff>
      <xdr:row>0</xdr:row>
      <xdr:rowOff>95249</xdr:rowOff>
    </xdr:from>
    <xdr:to>
      <xdr:col>17</xdr:col>
      <xdr:colOff>0</xdr:colOff>
      <xdr:row>1</xdr:row>
      <xdr:rowOff>1586256</xdr:rowOff>
    </xdr:to>
    <xdr:pic>
      <xdr:nvPicPr>
        <xdr:cNvPr id="3" name="Picture 2">
          <a:extLst>
            <a:ext uri="{FF2B5EF4-FFF2-40B4-BE49-F238E27FC236}">
              <a16:creationId xmlns:a16="http://schemas.microsoft.com/office/drawing/2014/main" id="{5F36F42E-6491-46D8-A32F-62C7AD85C04E}"/>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14300" y="95249"/>
          <a:ext cx="9772650" cy="15862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110788</xdr:colOff>
      <xdr:row>1</xdr:row>
      <xdr:rowOff>415</xdr:rowOff>
    </xdr:from>
    <xdr:to>
      <xdr:col>12</xdr:col>
      <xdr:colOff>52663</xdr:colOff>
      <xdr:row>1</xdr:row>
      <xdr:rowOff>1291847</xdr:rowOff>
    </xdr:to>
    <xdr:pic>
      <xdr:nvPicPr>
        <xdr:cNvPr id="18665" name="Picture 1">
          <a:extLst>
            <a:ext uri="{FF2B5EF4-FFF2-40B4-BE49-F238E27FC236}">
              <a16:creationId xmlns:a16="http://schemas.microsoft.com/office/drawing/2014/main" id="{819F9FFE-E91B-4D71-A866-68BD6CD42A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0788" y="95665"/>
          <a:ext cx="7952400" cy="12914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11</xdr:col>
      <xdr:colOff>0</xdr:colOff>
      <xdr:row>2</xdr:row>
      <xdr:rowOff>36637</xdr:rowOff>
    </xdr:from>
    <xdr:to>
      <xdr:col>11</xdr:col>
      <xdr:colOff>1038225</xdr:colOff>
      <xdr:row>3</xdr:row>
      <xdr:rowOff>46162</xdr:rowOff>
    </xdr:to>
    <xdr:sp macro="" textlink="">
      <xdr:nvSpPr>
        <xdr:cNvPr id="18435" name="Text Box 3">
          <a:hlinkClick xmlns:r="http://schemas.openxmlformats.org/officeDocument/2006/relationships" r:id="rId2"/>
          <a:extLst>
            <a:ext uri="{FF2B5EF4-FFF2-40B4-BE49-F238E27FC236}">
              <a16:creationId xmlns:a16="http://schemas.microsoft.com/office/drawing/2014/main" id="{BCADA31D-B311-4297-A0C8-0C52D81B5C57}"/>
            </a:ext>
          </a:extLst>
        </xdr:cNvPr>
        <xdr:cNvSpPr txBox="1">
          <a:spLocks noChangeArrowheads="1"/>
        </xdr:cNvSpPr>
      </xdr:nvSpPr>
      <xdr:spPr bwMode="auto">
        <a:xfrm>
          <a:off x="6945923" y="1655887"/>
          <a:ext cx="1038225"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Instructions</a:t>
          </a:r>
          <a:endParaRPr lang="en-GB"/>
        </a:p>
      </xdr:txBody>
    </xdr:sp>
    <xdr:clientData/>
  </xdr:twoCellAnchor>
  <xdr:twoCellAnchor editAs="absolute">
    <xdr:from>
      <xdr:col>11</xdr:col>
      <xdr:colOff>0</xdr:colOff>
      <xdr:row>3</xdr:row>
      <xdr:rowOff>55687</xdr:rowOff>
    </xdr:from>
    <xdr:to>
      <xdr:col>11</xdr:col>
      <xdr:colOff>952500</xdr:colOff>
      <xdr:row>4</xdr:row>
      <xdr:rowOff>84262</xdr:rowOff>
    </xdr:to>
    <xdr:sp macro="" textlink="">
      <xdr:nvSpPr>
        <xdr:cNvPr id="18436" name="Text Box 4">
          <a:hlinkClick xmlns:r="http://schemas.openxmlformats.org/officeDocument/2006/relationships" r:id="rId3"/>
          <a:extLst>
            <a:ext uri="{FF2B5EF4-FFF2-40B4-BE49-F238E27FC236}">
              <a16:creationId xmlns:a16="http://schemas.microsoft.com/office/drawing/2014/main" id="{88C127FB-14B2-40A7-A525-B25149FC4E1B}"/>
            </a:ext>
          </a:extLst>
        </xdr:cNvPr>
        <xdr:cNvSpPr txBox="1">
          <a:spLocks noChangeArrowheads="1"/>
        </xdr:cNvSpPr>
      </xdr:nvSpPr>
      <xdr:spPr bwMode="auto">
        <a:xfrm>
          <a:off x="6945923" y="1865437"/>
          <a:ext cx="9525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Contact Us</a:t>
          </a:r>
          <a:endParaRPr lang="en-GB"/>
        </a:p>
      </xdr:txBody>
    </xdr:sp>
    <xdr:clientData/>
  </xdr:twoCellAnchor>
  <xdr:twoCellAnchor>
    <xdr:from>
      <xdr:col>12</xdr:col>
      <xdr:colOff>0</xdr:colOff>
      <xdr:row>4</xdr:row>
      <xdr:rowOff>85725</xdr:rowOff>
    </xdr:from>
    <xdr:to>
      <xdr:col>12</xdr:col>
      <xdr:colOff>0</xdr:colOff>
      <xdr:row>4</xdr:row>
      <xdr:rowOff>85725</xdr:rowOff>
    </xdr:to>
    <xdr:sp macro="" textlink="">
      <xdr:nvSpPr>
        <xdr:cNvPr id="18668" name="Line 5">
          <a:extLst>
            <a:ext uri="{FF2B5EF4-FFF2-40B4-BE49-F238E27FC236}">
              <a16:creationId xmlns:a16="http://schemas.microsoft.com/office/drawing/2014/main" id="{19D55CD9-DAA7-4D98-853B-48591F0D4115}"/>
            </a:ext>
          </a:extLst>
        </xdr:cNvPr>
        <xdr:cNvSpPr>
          <a:spLocks noChangeShapeType="1"/>
        </xdr:cNvSpPr>
      </xdr:nvSpPr>
      <xdr:spPr bwMode="auto">
        <a:xfrm>
          <a:off x="8010525"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0</xdr:colOff>
      <xdr:row>4</xdr:row>
      <xdr:rowOff>85725</xdr:rowOff>
    </xdr:from>
    <xdr:to>
      <xdr:col>12</xdr:col>
      <xdr:colOff>0</xdr:colOff>
      <xdr:row>4</xdr:row>
      <xdr:rowOff>85725</xdr:rowOff>
    </xdr:to>
    <xdr:sp macro="" textlink="">
      <xdr:nvSpPr>
        <xdr:cNvPr id="18669" name="Line 6">
          <a:extLst>
            <a:ext uri="{FF2B5EF4-FFF2-40B4-BE49-F238E27FC236}">
              <a16:creationId xmlns:a16="http://schemas.microsoft.com/office/drawing/2014/main" id="{2877E57B-D14A-4D4B-BED5-9ED35134AC23}"/>
            </a:ext>
          </a:extLst>
        </xdr:cNvPr>
        <xdr:cNvSpPr>
          <a:spLocks noChangeShapeType="1"/>
        </xdr:cNvSpPr>
      </xdr:nvSpPr>
      <xdr:spPr bwMode="auto">
        <a:xfrm flipH="1">
          <a:off x="8010525" y="182880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0</xdr:colOff>
      <xdr:row>4</xdr:row>
      <xdr:rowOff>114300</xdr:rowOff>
    </xdr:from>
    <xdr:to>
      <xdr:col>12</xdr:col>
      <xdr:colOff>0</xdr:colOff>
      <xdr:row>4</xdr:row>
      <xdr:rowOff>114300</xdr:rowOff>
    </xdr:to>
    <xdr:sp macro="" textlink="">
      <xdr:nvSpPr>
        <xdr:cNvPr id="18670" name="Line 7">
          <a:extLst>
            <a:ext uri="{FF2B5EF4-FFF2-40B4-BE49-F238E27FC236}">
              <a16:creationId xmlns:a16="http://schemas.microsoft.com/office/drawing/2014/main" id="{C8A76EA6-CAD5-4B94-9174-3E4290F38AD1}"/>
            </a:ext>
          </a:extLst>
        </xdr:cNvPr>
        <xdr:cNvSpPr>
          <a:spLocks noChangeShapeType="1"/>
        </xdr:cNvSpPr>
      </xdr:nvSpPr>
      <xdr:spPr bwMode="auto">
        <a:xfrm flipH="1">
          <a:off x="8010525" y="1857375"/>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23</xdr:row>
      <xdr:rowOff>171450</xdr:rowOff>
    </xdr:from>
    <xdr:to>
      <xdr:col>6</xdr:col>
      <xdr:colOff>114300</xdr:colOff>
      <xdr:row>24</xdr:row>
      <xdr:rowOff>152400</xdr:rowOff>
    </xdr:to>
    <xdr:sp macro="" textlink="">
      <xdr:nvSpPr>
        <xdr:cNvPr id="18440" name="Text Box 8">
          <a:hlinkClick xmlns:r="http://schemas.openxmlformats.org/officeDocument/2006/relationships" r:id="rId4"/>
          <a:extLst>
            <a:ext uri="{FF2B5EF4-FFF2-40B4-BE49-F238E27FC236}">
              <a16:creationId xmlns:a16="http://schemas.microsoft.com/office/drawing/2014/main" id="{82A104A5-9FF5-4187-ACEA-3100268F7460}"/>
            </a:ext>
          </a:extLst>
        </xdr:cNvPr>
        <xdr:cNvSpPr txBox="1">
          <a:spLocks noChangeArrowheads="1"/>
        </xdr:cNvSpPr>
      </xdr:nvSpPr>
      <xdr:spPr bwMode="auto">
        <a:xfrm>
          <a:off x="180975" y="5124450"/>
          <a:ext cx="2466975" cy="1524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Back to Top of Page</a:t>
          </a:r>
          <a:endParaRPr lang="en-GB"/>
        </a:p>
      </xdr:txBody>
    </xdr:sp>
    <xdr:clientData/>
  </xdr:twoCellAnchor>
  <xdr:twoCellAnchor>
    <xdr:from>
      <xdr:col>12</xdr:col>
      <xdr:colOff>0</xdr:colOff>
      <xdr:row>4</xdr:row>
      <xdr:rowOff>85725</xdr:rowOff>
    </xdr:from>
    <xdr:to>
      <xdr:col>13</xdr:col>
      <xdr:colOff>0</xdr:colOff>
      <xdr:row>4</xdr:row>
      <xdr:rowOff>85725</xdr:rowOff>
    </xdr:to>
    <xdr:sp macro="" textlink="">
      <xdr:nvSpPr>
        <xdr:cNvPr id="18672" name="Line 9">
          <a:extLst>
            <a:ext uri="{FF2B5EF4-FFF2-40B4-BE49-F238E27FC236}">
              <a16:creationId xmlns:a16="http://schemas.microsoft.com/office/drawing/2014/main" id="{DD50E3BB-DBEE-4649-ACF3-5777E2966622}"/>
            </a:ext>
          </a:extLst>
        </xdr:cNvPr>
        <xdr:cNvSpPr>
          <a:spLocks noChangeShapeType="1"/>
        </xdr:cNvSpPr>
      </xdr:nvSpPr>
      <xdr:spPr bwMode="auto">
        <a:xfrm>
          <a:off x="8010525" y="1828800"/>
          <a:ext cx="571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0</xdr:colOff>
      <xdr:row>4</xdr:row>
      <xdr:rowOff>85725</xdr:rowOff>
    </xdr:from>
    <xdr:to>
      <xdr:col>13</xdr:col>
      <xdr:colOff>0</xdr:colOff>
      <xdr:row>4</xdr:row>
      <xdr:rowOff>85725</xdr:rowOff>
    </xdr:to>
    <xdr:sp macro="" textlink="">
      <xdr:nvSpPr>
        <xdr:cNvPr id="18673" name="Line 10">
          <a:extLst>
            <a:ext uri="{FF2B5EF4-FFF2-40B4-BE49-F238E27FC236}">
              <a16:creationId xmlns:a16="http://schemas.microsoft.com/office/drawing/2014/main" id="{7AD57F75-4300-4209-AA46-DD22B8F86D75}"/>
            </a:ext>
          </a:extLst>
        </xdr:cNvPr>
        <xdr:cNvSpPr>
          <a:spLocks noChangeShapeType="1"/>
        </xdr:cNvSpPr>
      </xdr:nvSpPr>
      <xdr:spPr bwMode="auto">
        <a:xfrm flipH="1">
          <a:off x="8010525" y="1828800"/>
          <a:ext cx="571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12</xdr:col>
      <xdr:colOff>0</xdr:colOff>
      <xdr:row>4</xdr:row>
      <xdr:rowOff>114300</xdr:rowOff>
    </xdr:from>
    <xdr:to>
      <xdr:col>13</xdr:col>
      <xdr:colOff>0</xdr:colOff>
      <xdr:row>4</xdr:row>
      <xdr:rowOff>114300</xdr:rowOff>
    </xdr:to>
    <xdr:sp macro="" textlink="">
      <xdr:nvSpPr>
        <xdr:cNvPr id="18674" name="Line 11">
          <a:extLst>
            <a:ext uri="{FF2B5EF4-FFF2-40B4-BE49-F238E27FC236}">
              <a16:creationId xmlns:a16="http://schemas.microsoft.com/office/drawing/2014/main" id="{1494131C-95CD-4E78-B243-32E000D5DFFC}"/>
            </a:ext>
          </a:extLst>
        </xdr:cNvPr>
        <xdr:cNvSpPr>
          <a:spLocks noChangeShapeType="1"/>
        </xdr:cNvSpPr>
      </xdr:nvSpPr>
      <xdr:spPr bwMode="auto">
        <a:xfrm flipH="1">
          <a:off x="8010525" y="1857375"/>
          <a:ext cx="5715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11</xdr:col>
      <xdr:colOff>0</xdr:colOff>
      <xdr:row>1</xdr:row>
      <xdr:rowOff>1331304</xdr:rowOff>
    </xdr:from>
    <xdr:to>
      <xdr:col>11</xdr:col>
      <xdr:colOff>1019175</xdr:colOff>
      <xdr:row>2</xdr:row>
      <xdr:rowOff>17587</xdr:rowOff>
    </xdr:to>
    <xdr:sp macro="" textlink="">
      <xdr:nvSpPr>
        <xdr:cNvPr id="18448" name="Text Box 16">
          <a:hlinkClick xmlns:r="http://schemas.openxmlformats.org/officeDocument/2006/relationships" r:id="rId5"/>
          <a:extLst>
            <a:ext uri="{FF2B5EF4-FFF2-40B4-BE49-F238E27FC236}">
              <a16:creationId xmlns:a16="http://schemas.microsoft.com/office/drawing/2014/main" id="{E8F9D9A4-A05C-4D0B-B566-495049706568}"/>
            </a:ext>
          </a:extLst>
        </xdr:cNvPr>
        <xdr:cNvSpPr txBox="1">
          <a:spLocks noChangeArrowheads="1"/>
        </xdr:cNvSpPr>
      </xdr:nvSpPr>
      <xdr:spPr bwMode="auto">
        <a:xfrm>
          <a:off x="6945923" y="1426554"/>
          <a:ext cx="1019175" cy="210283"/>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GB" sz="1000" b="0" i="0" u="sng" strike="noStrike" baseline="0">
              <a:solidFill>
                <a:srgbClr val="0000FF"/>
              </a:solidFill>
              <a:latin typeface="Arial"/>
              <a:cs typeface="Arial"/>
            </a:rPr>
            <a:t>Use Mega-Calc</a:t>
          </a:r>
          <a:endParaRPr lang="en-GB"/>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upport.megazyme.com/support/home" TargetMode="External"/><Relationship Id="rId2" Type="http://schemas.openxmlformats.org/officeDocument/2006/relationships/hyperlink" Target="http://supportcs.megazyme.com/support/home" TargetMode="External"/><Relationship Id="rId1" Type="http://schemas.openxmlformats.org/officeDocument/2006/relationships/hyperlink" Target="mailto:info@megazyme.com"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3"/>
  <sheetViews>
    <sheetView zoomScaleNormal="85" workbookViewId="0">
      <selection activeCell="C8" sqref="C8:N8"/>
    </sheetView>
  </sheetViews>
  <sheetFormatPr defaultColWidth="12.28515625" defaultRowHeight="15" x14ac:dyDescent="0.3"/>
  <cols>
    <col min="1" max="1" width="1.7109375" style="31" customWidth="1"/>
    <col min="2" max="2" width="0.85546875" style="31" customWidth="1"/>
    <col min="3" max="3" width="3.140625" style="70" customWidth="1"/>
    <col min="4" max="5" width="16.140625" style="31" customWidth="1"/>
    <col min="6" max="14" width="12.140625" style="31" customWidth="1"/>
    <col min="15" max="15" width="0.85546875" style="31" customWidth="1"/>
    <col min="16" max="16384" width="12.28515625" style="31"/>
  </cols>
  <sheetData>
    <row r="1" spans="1:15" ht="7.7" customHeight="1" x14ac:dyDescent="0.3">
      <c r="A1" s="1"/>
      <c r="B1" s="1"/>
      <c r="C1" s="7"/>
      <c r="D1" s="1"/>
      <c r="E1" s="1"/>
      <c r="F1" s="1"/>
      <c r="G1" s="1"/>
      <c r="H1" s="1"/>
      <c r="I1" s="1"/>
      <c r="J1" s="1"/>
      <c r="K1" s="1"/>
      <c r="L1" s="1"/>
      <c r="M1" s="1"/>
    </row>
    <row r="2" spans="1:15" ht="13.7" customHeight="1" x14ac:dyDescent="0.3">
      <c r="A2" s="1"/>
      <c r="B2" s="3"/>
      <c r="C2" s="8"/>
      <c r="D2" s="3"/>
      <c r="E2" s="3"/>
      <c r="F2" s="3"/>
      <c r="G2" s="3"/>
      <c r="H2" s="3"/>
      <c r="I2" s="3"/>
      <c r="J2" s="3"/>
      <c r="K2" s="3"/>
      <c r="L2" s="3"/>
      <c r="M2" s="3"/>
      <c r="N2" s="5"/>
      <c r="O2" s="5"/>
    </row>
    <row r="3" spans="1:15" ht="59.25" customHeight="1" x14ac:dyDescent="0.3">
      <c r="A3" s="1"/>
      <c r="B3" s="3"/>
      <c r="C3" s="8"/>
      <c r="D3" s="4"/>
      <c r="E3" s="4"/>
      <c r="F3" s="4"/>
      <c r="G3" s="4"/>
      <c r="H3" s="4"/>
      <c r="I3" s="4"/>
      <c r="J3" s="4"/>
      <c r="K3" s="4"/>
      <c r="L3" s="4"/>
      <c r="M3" s="3"/>
      <c r="N3" s="5"/>
      <c r="O3" s="5"/>
    </row>
    <row r="4" spans="1:15" ht="27" customHeight="1" x14ac:dyDescent="0.3">
      <c r="A4" s="1"/>
      <c r="B4" s="3"/>
      <c r="C4" s="8"/>
      <c r="D4" s="4"/>
      <c r="E4" s="4"/>
      <c r="F4" s="4"/>
      <c r="G4" s="4"/>
      <c r="H4" s="4"/>
      <c r="I4" s="4"/>
      <c r="J4" s="4"/>
      <c r="K4" s="4"/>
      <c r="L4" s="4"/>
      <c r="M4" s="3"/>
      <c r="N4" s="5"/>
      <c r="O4" s="5"/>
    </row>
    <row r="5" spans="1:15" ht="18.2" customHeight="1" x14ac:dyDescent="0.3">
      <c r="A5" s="1"/>
      <c r="B5" s="3"/>
      <c r="C5" s="9"/>
      <c r="D5" s="17"/>
      <c r="E5" s="17"/>
      <c r="F5" s="17"/>
      <c r="G5" s="17"/>
      <c r="H5" s="17"/>
      <c r="I5" s="17"/>
      <c r="J5" s="17"/>
      <c r="K5" s="17"/>
      <c r="L5" s="17"/>
      <c r="M5" s="3"/>
      <c r="N5" s="5"/>
      <c r="O5" s="5"/>
    </row>
    <row r="6" spans="1:15" ht="13.7" customHeight="1" x14ac:dyDescent="0.3">
      <c r="A6" s="1"/>
      <c r="B6" s="3"/>
      <c r="C6" s="9"/>
      <c r="D6" s="5"/>
      <c r="E6" s="5"/>
      <c r="F6" s="5"/>
      <c r="G6" s="5"/>
      <c r="H6" s="5"/>
      <c r="I6" s="5"/>
      <c r="J6" s="5"/>
      <c r="K6" s="5"/>
      <c r="L6" s="5"/>
      <c r="M6" s="3"/>
      <c r="N6" s="5"/>
      <c r="O6" s="5"/>
    </row>
    <row r="7" spans="1:15" s="1" customFormat="1" ht="42.95" customHeight="1" x14ac:dyDescent="0.4">
      <c r="B7" s="3"/>
      <c r="C7" s="23" t="s">
        <v>10</v>
      </c>
      <c r="D7" s="10"/>
      <c r="E7" s="10"/>
      <c r="F7" s="10"/>
      <c r="G7" s="10"/>
      <c r="H7" s="10"/>
      <c r="I7" s="10"/>
      <c r="J7" s="10"/>
      <c r="K7" s="10"/>
      <c r="L7" s="10"/>
      <c r="M7" s="3"/>
      <c r="N7" s="3"/>
      <c r="O7" s="3"/>
    </row>
    <row r="8" spans="1:15" s="1" customFormat="1" ht="66" customHeight="1" x14ac:dyDescent="0.3">
      <c r="B8" s="3"/>
      <c r="C8" s="141" t="s">
        <v>66</v>
      </c>
      <c r="D8" s="141"/>
      <c r="E8" s="141"/>
      <c r="F8" s="141"/>
      <c r="G8" s="141"/>
      <c r="H8" s="141"/>
      <c r="I8" s="141"/>
      <c r="J8" s="141"/>
      <c r="K8" s="141"/>
      <c r="L8" s="141"/>
      <c r="M8" s="141"/>
      <c r="N8" s="141"/>
      <c r="O8" s="3"/>
    </row>
    <row r="9" spans="1:15" s="1" customFormat="1" ht="17.25" x14ac:dyDescent="0.3">
      <c r="B9" s="3"/>
      <c r="C9" s="71"/>
      <c r="D9" s="71"/>
      <c r="E9" s="71"/>
      <c r="F9" s="71"/>
      <c r="G9" s="71"/>
      <c r="H9" s="71"/>
      <c r="I9" s="71"/>
      <c r="J9" s="71"/>
      <c r="K9" s="71"/>
      <c r="L9" s="71"/>
      <c r="M9" s="71"/>
      <c r="N9" s="71"/>
      <c r="O9" s="3"/>
    </row>
    <row r="10" spans="1:15" s="1" customFormat="1" ht="54.95" customHeight="1" x14ac:dyDescent="0.4">
      <c r="B10" s="3"/>
      <c r="C10" s="23" t="s">
        <v>11</v>
      </c>
      <c r="D10" s="11"/>
      <c r="E10" s="11"/>
      <c r="F10" s="11"/>
      <c r="G10" s="11"/>
      <c r="H10" s="11"/>
      <c r="I10" s="11"/>
      <c r="J10" s="11"/>
      <c r="K10" s="11"/>
      <c r="L10" s="11"/>
      <c r="M10" s="3"/>
      <c r="N10" s="3"/>
      <c r="O10" s="3"/>
    </row>
    <row r="11" spans="1:15" s="1" customFormat="1" ht="18.75" x14ac:dyDescent="0.35">
      <c r="B11" s="3"/>
      <c r="C11" s="22" t="s">
        <v>12</v>
      </c>
      <c r="D11" s="11"/>
      <c r="E11" s="11"/>
      <c r="F11" s="11"/>
      <c r="G11" s="11"/>
      <c r="H11" s="11"/>
      <c r="I11" s="11"/>
      <c r="J11" s="11"/>
      <c r="K11" s="11"/>
      <c r="L11" s="11"/>
      <c r="M11" s="3"/>
      <c r="N11" s="3"/>
      <c r="O11" s="3"/>
    </row>
    <row r="12" spans="1:15" s="1" customFormat="1" ht="17.25" x14ac:dyDescent="0.35">
      <c r="B12" s="3"/>
      <c r="C12" s="22" t="s">
        <v>13</v>
      </c>
      <c r="D12" s="11"/>
      <c r="E12" s="11"/>
      <c r="F12" s="11"/>
      <c r="G12" s="11"/>
      <c r="H12" s="11"/>
      <c r="I12" s="11"/>
      <c r="J12" s="11"/>
      <c r="K12" s="11"/>
      <c r="L12" s="11"/>
      <c r="M12" s="3"/>
      <c r="N12" s="3"/>
      <c r="O12" s="3"/>
    </row>
    <row r="13" spans="1:15" s="1" customFormat="1" ht="17.25" x14ac:dyDescent="0.35">
      <c r="B13" s="3"/>
      <c r="C13" s="22"/>
      <c r="D13" s="11"/>
      <c r="E13" s="11"/>
      <c r="F13" s="11"/>
      <c r="G13" s="11"/>
      <c r="H13" s="11"/>
      <c r="I13" s="11"/>
      <c r="J13" s="11"/>
      <c r="K13" s="11"/>
      <c r="L13" s="11"/>
      <c r="M13" s="3"/>
      <c r="N13" s="3"/>
      <c r="O13" s="3"/>
    </row>
    <row r="14" spans="1:15" s="1" customFormat="1" ht="18.75" x14ac:dyDescent="0.35">
      <c r="B14" s="3"/>
      <c r="C14" s="74" t="s">
        <v>60</v>
      </c>
      <c r="D14" s="3"/>
      <c r="E14" s="11"/>
      <c r="F14" s="11"/>
      <c r="G14" s="11"/>
      <c r="H14" s="11"/>
      <c r="I14" s="11"/>
      <c r="J14" s="11"/>
      <c r="K14" s="11"/>
      <c r="L14" s="11"/>
      <c r="M14" s="3"/>
      <c r="N14" s="3"/>
      <c r="O14" s="3"/>
    </row>
    <row r="15" spans="1:15" s="1" customFormat="1" ht="15.75" x14ac:dyDescent="0.3">
      <c r="B15" s="3"/>
      <c r="C15" s="74"/>
      <c r="D15" s="3"/>
      <c r="E15" s="11"/>
      <c r="F15" s="11"/>
      <c r="G15" s="11"/>
      <c r="H15" s="11"/>
      <c r="I15" s="11"/>
      <c r="J15" s="11"/>
      <c r="K15" s="11"/>
      <c r="L15" s="11"/>
      <c r="M15" s="3"/>
      <c r="N15" s="3"/>
      <c r="O15" s="3"/>
    </row>
    <row r="16" spans="1:15" s="1" customFormat="1" ht="15.75" x14ac:dyDescent="0.3">
      <c r="B16" s="3"/>
      <c r="C16" s="74"/>
      <c r="D16" s="3"/>
      <c r="E16" s="11"/>
      <c r="F16" s="11"/>
      <c r="G16" s="11"/>
      <c r="H16" s="11"/>
      <c r="I16" s="11"/>
      <c r="J16" s="11"/>
      <c r="K16" s="11"/>
      <c r="L16" s="11"/>
      <c r="M16" s="3"/>
      <c r="N16" s="3"/>
      <c r="O16" s="3"/>
    </row>
    <row r="17" spans="1:16" s="1" customFormat="1" ht="15.75" x14ac:dyDescent="0.3">
      <c r="B17" s="3"/>
      <c r="C17" s="74"/>
      <c r="D17" s="3"/>
      <c r="E17" s="11"/>
      <c r="F17" s="11"/>
      <c r="G17" s="11"/>
      <c r="H17" s="11"/>
      <c r="I17" s="11"/>
      <c r="J17" s="11"/>
      <c r="K17" s="11"/>
      <c r="L17" s="11"/>
      <c r="M17" s="3"/>
      <c r="N17" s="3"/>
      <c r="O17" s="3"/>
    </row>
    <row r="18" spans="1:16" s="1" customFormat="1" ht="15.75" x14ac:dyDescent="0.3">
      <c r="B18" s="3"/>
      <c r="C18" s="74"/>
      <c r="D18" s="3"/>
      <c r="E18" s="11"/>
      <c r="F18" s="11"/>
      <c r="G18" s="11"/>
      <c r="H18" s="11"/>
      <c r="I18" s="11"/>
      <c r="J18" s="11"/>
      <c r="K18" s="11"/>
      <c r="L18" s="11"/>
      <c r="M18" s="3"/>
      <c r="N18" s="3"/>
      <c r="O18" s="3"/>
    </row>
    <row r="19" spans="1:16" x14ac:dyDescent="0.3">
      <c r="A19" s="1"/>
      <c r="B19" s="3"/>
      <c r="C19" s="3"/>
      <c r="D19" s="39" t="s">
        <v>49</v>
      </c>
      <c r="E19" s="150"/>
      <c r="F19" s="151"/>
      <c r="G19" s="152"/>
      <c r="H19" s="90"/>
      <c r="I19" s="39"/>
      <c r="J19" s="104"/>
      <c r="K19" s="3"/>
      <c r="L19" s="32"/>
      <c r="M19" s="32"/>
      <c r="N19" s="38"/>
      <c r="O19" s="38"/>
      <c r="P19" s="1"/>
    </row>
    <row r="20" spans="1:16" x14ac:dyDescent="0.3">
      <c r="A20" s="1"/>
      <c r="B20" s="3"/>
      <c r="C20" s="3"/>
      <c r="D20" s="39"/>
      <c r="E20" s="104"/>
      <c r="F20" s="104"/>
      <c r="G20" s="104"/>
      <c r="H20" s="90"/>
      <c r="I20" s="39"/>
      <c r="J20" s="104"/>
      <c r="K20" s="3"/>
      <c r="L20" s="32"/>
      <c r="M20" s="32"/>
      <c r="N20" s="38"/>
      <c r="O20" s="38"/>
      <c r="P20" s="1"/>
    </row>
    <row r="21" spans="1:16" x14ac:dyDescent="0.3">
      <c r="A21" s="1"/>
      <c r="B21" s="3"/>
      <c r="C21" s="3"/>
      <c r="D21" s="39"/>
      <c r="E21" s="75" t="s">
        <v>59</v>
      </c>
      <c r="F21" s="104"/>
      <c r="G21" s="104"/>
      <c r="H21" s="90"/>
      <c r="I21" s="39"/>
      <c r="J21" s="104"/>
      <c r="K21" s="3"/>
      <c r="L21" s="32"/>
      <c r="M21" s="32"/>
      <c r="N21" s="38"/>
      <c r="O21" s="38"/>
      <c r="P21" s="1"/>
    </row>
    <row r="22" spans="1:16" ht="30" x14ac:dyDescent="0.3">
      <c r="A22" s="1"/>
      <c r="B22" s="3"/>
      <c r="C22" s="3"/>
      <c r="D22" s="39"/>
      <c r="E22" s="143" t="s">
        <v>52</v>
      </c>
      <c r="F22" s="157" t="s">
        <v>15</v>
      </c>
      <c r="G22" s="158"/>
      <c r="H22" s="53" t="s">
        <v>16</v>
      </c>
      <c r="I22" s="53" t="s">
        <v>17</v>
      </c>
      <c r="J22" s="55" t="s">
        <v>37</v>
      </c>
      <c r="K22" s="3"/>
      <c r="L22" s="32"/>
      <c r="M22" s="32"/>
      <c r="N22" s="38"/>
      <c r="O22" s="38"/>
      <c r="P22" s="1"/>
    </row>
    <row r="23" spans="1:16" ht="16.5" x14ac:dyDescent="0.3">
      <c r="A23" s="1"/>
      <c r="B23" s="3"/>
      <c r="C23" s="3"/>
      <c r="D23" s="39"/>
      <c r="E23" s="154"/>
      <c r="F23" s="57" t="s">
        <v>39</v>
      </c>
      <c r="G23" s="57" t="s">
        <v>40</v>
      </c>
      <c r="H23" s="57" t="s">
        <v>41</v>
      </c>
      <c r="I23" s="57" t="s">
        <v>42</v>
      </c>
      <c r="J23" s="59" t="s">
        <v>38</v>
      </c>
      <c r="K23" s="3"/>
      <c r="L23" s="32"/>
      <c r="M23" s="32"/>
      <c r="N23" s="38"/>
      <c r="O23" s="38"/>
      <c r="P23" s="1"/>
    </row>
    <row r="24" spans="1:16" x14ac:dyDescent="0.3">
      <c r="A24" s="1"/>
      <c r="B24" s="3"/>
      <c r="C24" s="3"/>
      <c r="D24" s="3"/>
      <c r="E24" s="144"/>
      <c r="F24" s="41"/>
      <c r="G24" s="42"/>
      <c r="H24" s="41"/>
      <c r="I24" s="41"/>
      <c r="J24" s="96"/>
      <c r="K24" s="3"/>
      <c r="L24" s="32"/>
      <c r="M24" s="32"/>
      <c r="N24" s="38"/>
      <c r="O24" s="38"/>
      <c r="P24" s="1"/>
    </row>
    <row r="25" spans="1:16" x14ac:dyDescent="0.3">
      <c r="A25" s="1"/>
      <c r="B25" s="3"/>
      <c r="C25" s="3"/>
      <c r="D25" s="3"/>
      <c r="E25" s="86"/>
      <c r="F25" s="118"/>
      <c r="G25" s="45"/>
      <c r="H25" s="118"/>
      <c r="I25" s="118"/>
      <c r="J25" s="38"/>
      <c r="K25" s="3"/>
      <c r="L25" s="32"/>
      <c r="M25" s="32"/>
      <c r="N25" s="38"/>
      <c r="O25" s="38"/>
      <c r="P25" s="1"/>
    </row>
    <row r="26" spans="1:16" x14ac:dyDescent="0.3">
      <c r="A26" s="1"/>
      <c r="B26" s="3"/>
      <c r="C26" s="3"/>
      <c r="D26" s="3"/>
      <c r="E26" s="107" t="s">
        <v>62</v>
      </c>
      <c r="F26" s="118"/>
      <c r="G26" s="45"/>
      <c r="H26" s="118"/>
      <c r="I26" s="118"/>
      <c r="J26" s="38"/>
      <c r="K26" s="3"/>
      <c r="L26" s="32"/>
      <c r="M26" s="32"/>
      <c r="N26" s="38"/>
      <c r="O26" s="38"/>
      <c r="P26" s="1"/>
    </row>
    <row r="27" spans="1:16" x14ac:dyDescent="0.3">
      <c r="A27" s="1"/>
      <c r="B27" s="3"/>
      <c r="C27" s="3"/>
      <c r="D27" s="3"/>
      <c r="E27" s="149" t="s">
        <v>63</v>
      </c>
      <c r="F27" s="114" t="s">
        <v>21</v>
      </c>
      <c r="G27" s="59" t="s">
        <v>22</v>
      </c>
      <c r="H27" s="59" t="s">
        <v>56</v>
      </c>
      <c r="I27" s="59" t="s">
        <v>55</v>
      </c>
      <c r="J27" s="59" t="s">
        <v>36</v>
      </c>
      <c r="K27" s="120"/>
      <c r="L27" s="39" t="s">
        <v>30</v>
      </c>
      <c r="M27" s="80"/>
      <c r="N27" s="38"/>
      <c r="O27" s="38"/>
      <c r="P27" s="1"/>
    </row>
    <row r="28" spans="1:16" x14ac:dyDescent="0.3">
      <c r="A28" s="1"/>
      <c r="B28" s="3"/>
      <c r="C28" s="3"/>
      <c r="D28" s="3"/>
      <c r="E28" s="149"/>
      <c r="F28" s="43"/>
      <c r="G28" s="44"/>
      <c r="H28" s="44">
        <v>10</v>
      </c>
      <c r="I28" s="44">
        <v>5</v>
      </c>
      <c r="J28" s="127"/>
      <c r="K28" s="12"/>
      <c r="L28" s="38"/>
      <c r="M28" s="3"/>
      <c r="N28" s="38"/>
      <c r="O28" s="38"/>
      <c r="P28" s="1"/>
    </row>
    <row r="29" spans="1:16" x14ac:dyDescent="0.3">
      <c r="A29" s="1"/>
      <c r="B29" s="3"/>
      <c r="C29" s="3"/>
      <c r="D29" s="3"/>
      <c r="E29" s="149"/>
      <c r="F29" s="43"/>
      <c r="G29" s="44"/>
      <c r="H29" s="44">
        <v>10</v>
      </c>
      <c r="I29" s="44">
        <v>10</v>
      </c>
      <c r="J29" s="127"/>
      <c r="K29" s="12"/>
      <c r="L29" s="38"/>
      <c r="M29" s="3"/>
      <c r="N29" s="38"/>
      <c r="O29" s="38"/>
      <c r="P29" s="1"/>
    </row>
    <row r="30" spans="1:16" x14ac:dyDescent="0.3">
      <c r="A30" s="1"/>
      <c r="B30" s="3"/>
      <c r="C30" s="3"/>
      <c r="D30" s="3"/>
      <c r="E30" s="149"/>
      <c r="F30" s="43"/>
      <c r="G30" s="44"/>
      <c r="H30" s="44">
        <v>10</v>
      </c>
      <c r="I30" s="44">
        <v>20</v>
      </c>
      <c r="J30" s="127"/>
      <c r="K30" s="12"/>
      <c r="L30" s="38"/>
      <c r="M30" s="3"/>
      <c r="N30" s="38"/>
      <c r="O30" s="38"/>
      <c r="P30" s="1"/>
    </row>
    <row r="31" spans="1:16" x14ac:dyDescent="0.3">
      <c r="A31" s="1"/>
      <c r="B31" s="3"/>
      <c r="C31" s="3"/>
      <c r="D31" s="3"/>
      <c r="E31" s="86"/>
      <c r="F31" s="140"/>
      <c r="G31" s="61"/>
      <c r="H31" s="12"/>
      <c r="I31" s="138" t="s">
        <v>61</v>
      </c>
      <c r="J31" s="139"/>
      <c r="K31" s="12"/>
      <c r="L31" s="38"/>
      <c r="M31" s="3"/>
      <c r="N31" s="38"/>
      <c r="O31" s="38"/>
      <c r="P31" s="1"/>
    </row>
    <row r="32" spans="1:16" x14ac:dyDescent="0.3">
      <c r="A32" s="1"/>
      <c r="B32" s="3"/>
      <c r="C32" s="3"/>
      <c r="D32" s="3"/>
      <c r="E32" s="86"/>
      <c r="F32" s="118"/>
      <c r="G32" s="45"/>
      <c r="H32" s="118"/>
      <c r="I32" s="118"/>
      <c r="J32" s="38"/>
      <c r="K32" s="3"/>
      <c r="L32" s="32"/>
      <c r="M32" s="32"/>
      <c r="N32" s="38"/>
      <c r="O32" s="38"/>
      <c r="P32" s="1"/>
    </row>
    <row r="33" spans="1:16" ht="15.2" customHeight="1" x14ac:dyDescent="0.3">
      <c r="A33" s="1"/>
      <c r="B33" s="3"/>
      <c r="C33" s="3"/>
      <c r="D33" s="3"/>
      <c r="E33" s="113" t="s">
        <v>54</v>
      </c>
      <c r="F33" s="3"/>
      <c r="G33" s="3"/>
      <c r="H33" s="3"/>
      <c r="I33" s="3"/>
      <c r="J33" s="3"/>
      <c r="K33" s="3"/>
      <c r="L33" s="3"/>
      <c r="M33" s="3"/>
      <c r="N33" s="33"/>
      <c r="O33" s="33"/>
      <c r="P33" s="1"/>
    </row>
    <row r="34" spans="1:16" ht="45" x14ac:dyDescent="0.3">
      <c r="A34" s="1"/>
      <c r="B34" s="3"/>
      <c r="C34" s="162">
        <v>1</v>
      </c>
      <c r="D34" s="143" t="s">
        <v>0</v>
      </c>
      <c r="E34" s="155" t="s">
        <v>58</v>
      </c>
      <c r="F34" s="145" t="s">
        <v>14</v>
      </c>
      <c r="G34" s="146"/>
      <c r="H34" s="147" t="s">
        <v>15</v>
      </c>
      <c r="I34" s="148"/>
      <c r="J34" s="53" t="s">
        <v>16</v>
      </c>
      <c r="K34" s="53" t="s">
        <v>17</v>
      </c>
      <c r="L34" s="55" t="s">
        <v>37</v>
      </c>
      <c r="M34" s="55" t="s">
        <v>27</v>
      </c>
      <c r="N34" s="55" t="s">
        <v>27</v>
      </c>
      <c r="O34" s="3"/>
    </row>
    <row r="35" spans="1:16" s="65" customFormat="1" ht="16.5" x14ac:dyDescent="0.2">
      <c r="A35" s="34"/>
      <c r="B35" s="35"/>
      <c r="C35" s="163"/>
      <c r="D35" s="144"/>
      <c r="E35" s="156"/>
      <c r="F35" s="57" t="s">
        <v>32</v>
      </c>
      <c r="G35" s="57" t="s">
        <v>33</v>
      </c>
      <c r="H35" s="57" t="s">
        <v>43</v>
      </c>
      <c r="I35" s="57" t="s">
        <v>44</v>
      </c>
      <c r="J35" s="57" t="s">
        <v>45</v>
      </c>
      <c r="K35" s="57" t="s">
        <v>48</v>
      </c>
      <c r="L35" s="59" t="s">
        <v>38</v>
      </c>
      <c r="M35" s="59" t="s">
        <v>23</v>
      </c>
      <c r="N35" s="59" t="s">
        <v>18</v>
      </c>
      <c r="O35" s="36"/>
    </row>
    <row r="36" spans="1:16" x14ac:dyDescent="0.3">
      <c r="A36" s="1"/>
      <c r="B36" s="3"/>
      <c r="C36" s="163"/>
      <c r="D36" s="142"/>
      <c r="E36" s="64" t="s">
        <v>57</v>
      </c>
      <c r="F36" s="135"/>
      <c r="G36" s="136"/>
      <c r="H36" s="136"/>
      <c r="I36" s="136"/>
      <c r="J36" s="135"/>
      <c r="K36" s="135"/>
      <c r="L36" s="96"/>
      <c r="M36" s="50" t="s">
        <v>20</v>
      </c>
      <c r="N36" s="47" t="s">
        <v>20</v>
      </c>
      <c r="O36" s="3"/>
    </row>
    <row r="37" spans="1:16" x14ac:dyDescent="0.3">
      <c r="A37" s="1"/>
      <c r="B37" s="3"/>
      <c r="C37" s="163"/>
      <c r="D37" s="142"/>
      <c r="E37" s="3"/>
      <c r="F37" s="49"/>
      <c r="G37" s="61"/>
      <c r="H37" s="61"/>
      <c r="I37" s="61"/>
      <c r="J37" s="61"/>
      <c r="K37" s="61"/>
      <c r="L37" s="61"/>
      <c r="M37" s="33"/>
      <c r="N37" s="99"/>
      <c r="O37" s="3"/>
    </row>
    <row r="38" spans="1:16" ht="45" x14ac:dyDescent="0.3">
      <c r="A38" s="1"/>
      <c r="B38" s="3"/>
      <c r="C38" s="163"/>
      <c r="D38" s="142"/>
      <c r="E38" s="63"/>
      <c r="F38" s="106"/>
      <c r="G38" s="53" t="s">
        <v>53</v>
      </c>
      <c r="H38" s="159" t="s">
        <v>29</v>
      </c>
      <c r="I38" s="160"/>
      <c r="J38" s="160"/>
      <c r="K38" s="160"/>
      <c r="L38" s="161"/>
      <c r="M38" s="55" t="s">
        <v>27</v>
      </c>
      <c r="N38" s="55" t="s">
        <v>27</v>
      </c>
      <c r="O38" s="3"/>
    </row>
    <row r="39" spans="1:16" s="65" customFormat="1" ht="30" x14ac:dyDescent="0.2">
      <c r="A39" s="34"/>
      <c r="B39" s="35"/>
      <c r="C39" s="163"/>
      <c r="D39" s="91"/>
      <c r="E39" s="36"/>
      <c r="F39" s="119"/>
      <c r="G39" s="53"/>
      <c r="H39" s="57" t="s">
        <v>50</v>
      </c>
      <c r="I39" s="59" t="s">
        <v>36</v>
      </c>
      <c r="J39" s="57" t="s">
        <v>64</v>
      </c>
      <c r="K39" s="114" t="s">
        <v>65</v>
      </c>
      <c r="L39" s="57" t="s">
        <v>24</v>
      </c>
      <c r="M39" s="59" t="s">
        <v>23</v>
      </c>
      <c r="N39" s="59" t="s">
        <v>18</v>
      </c>
      <c r="O39" s="36"/>
    </row>
    <row r="40" spans="1:16" s="65" customFormat="1" x14ac:dyDescent="0.3">
      <c r="A40" s="34"/>
      <c r="B40" s="35"/>
      <c r="C40" s="163"/>
      <c r="D40" s="142"/>
      <c r="E40" s="63"/>
      <c r="F40" s="121"/>
      <c r="G40" s="64" t="s">
        <v>25</v>
      </c>
      <c r="H40" s="116"/>
      <c r="I40" s="40"/>
      <c r="J40" s="46">
        <v>100</v>
      </c>
      <c r="K40" s="46"/>
      <c r="L40" s="46"/>
      <c r="M40" s="51" t="s">
        <v>20</v>
      </c>
      <c r="N40" s="47" t="s">
        <v>20</v>
      </c>
      <c r="O40" s="36"/>
    </row>
    <row r="41" spans="1:16" s="65" customFormat="1" x14ac:dyDescent="0.3">
      <c r="A41" s="34"/>
      <c r="B41" s="35"/>
      <c r="C41" s="163"/>
      <c r="D41" s="142"/>
      <c r="E41" s="63"/>
      <c r="F41" s="49"/>
      <c r="G41" s="61"/>
      <c r="H41" s="61"/>
      <c r="I41" s="61"/>
      <c r="J41" s="61"/>
      <c r="K41" s="33"/>
      <c r="L41" s="33"/>
      <c r="M41" s="35"/>
      <c r="N41" s="123"/>
      <c r="O41" s="36"/>
    </row>
    <row r="42" spans="1:16" s="65" customFormat="1" ht="45" x14ac:dyDescent="0.3">
      <c r="A42" s="34"/>
      <c r="B42" s="35"/>
      <c r="C42" s="163"/>
      <c r="D42" s="142"/>
      <c r="E42" s="63"/>
      <c r="F42" s="122"/>
      <c r="G42" s="122"/>
      <c r="H42" s="61"/>
      <c r="I42" s="61"/>
      <c r="J42" s="61"/>
      <c r="K42" s="3"/>
      <c r="L42" s="143" t="s">
        <v>51</v>
      </c>
      <c r="M42" s="55" t="s">
        <v>27</v>
      </c>
      <c r="N42" s="55" t="s">
        <v>27</v>
      </c>
      <c r="O42" s="36"/>
    </row>
    <row r="43" spans="1:16" s="65" customFormat="1" x14ac:dyDescent="0.3">
      <c r="A43" s="34"/>
      <c r="B43" s="35"/>
      <c r="C43" s="163"/>
      <c r="D43" s="142"/>
      <c r="E43" s="63"/>
      <c r="F43" s="120"/>
      <c r="G43" s="120"/>
      <c r="H43" s="35"/>
      <c r="I43" s="61"/>
      <c r="J43" s="61"/>
      <c r="K43" s="3"/>
      <c r="L43" s="144"/>
      <c r="M43" s="59" t="s">
        <v>23</v>
      </c>
      <c r="N43" s="59" t="s">
        <v>18</v>
      </c>
      <c r="O43" s="36"/>
    </row>
    <row r="44" spans="1:16" s="65" customFormat="1" x14ac:dyDescent="0.3">
      <c r="A44" s="34"/>
      <c r="B44" s="35"/>
      <c r="C44" s="163"/>
      <c r="D44" s="142"/>
      <c r="E44" s="63"/>
      <c r="F44" s="120"/>
      <c r="G44" s="120"/>
      <c r="H44" s="35"/>
      <c r="I44" s="61"/>
      <c r="J44" s="61"/>
      <c r="K44" s="3"/>
      <c r="L44" s="64" t="s">
        <v>57</v>
      </c>
      <c r="M44" s="59"/>
      <c r="N44" s="59"/>
      <c r="O44" s="36"/>
    </row>
    <row r="45" spans="1:16" x14ac:dyDescent="0.3">
      <c r="A45" s="1"/>
      <c r="B45" s="3"/>
      <c r="C45" s="163"/>
      <c r="D45" s="142"/>
      <c r="E45" s="73"/>
      <c r="F45" s="61"/>
      <c r="G45" s="33"/>
      <c r="H45" s="3"/>
      <c r="I45" s="3"/>
      <c r="J45" s="3"/>
      <c r="K45" s="3"/>
      <c r="L45" s="115" t="s">
        <v>25</v>
      </c>
      <c r="M45" s="50" t="s">
        <v>20</v>
      </c>
      <c r="N45" s="47" t="s">
        <v>20</v>
      </c>
      <c r="O45" s="3"/>
    </row>
    <row r="46" spans="1:16" x14ac:dyDescent="0.3">
      <c r="A46" s="1"/>
      <c r="B46" s="3"/>
      <c r="C46" s="164"/>
      <c r="D46" s="142"/>
      <c r="E46" s="124"/>
      <c r="F46" s="125"/>
      <c r="G46" s="126"/>
      <c r="H46" s="111"/>
      <c r="I46" s="111"/>
      <c r="J46" s="111"/>
      <c r="K46" s="111"/>
      <c r="L46" s="115" t="s">
        <v>28</v>
      </c>
      <c r="M46" s="50" t="s">
        <v>20</v>
      </c>
      <c r="N46" s="47" t="s">
        <v>20</v>
      </c>
      <c r="O46" s="3"/>
    </row>
    <row r="47" spans="1:16" x14ac:dyDescent="0.3">
      <c r="A47" s="1"/>
      <c r="B47" s="3"/>
      <c r="C47" s="72"/>
      <c r="D47" s="63"/>
      <c r="E47" s="73"/>
      <c r="F47" s="61"/>
      <c r="G47" s="33"/>
      <c r="H47" s="3"/>
      <c r="I47" s="3"/>
      <c r="J47" s="3"/>
      <c r="K47" s="3"/>
      <c r="L47" s="3"/>
      <c r="M47" s="33"/>
      <c r="N47" s="33"/>
      <c r="O47" s="3"/>
    </row>
    <row r="48" spans="1:16" ht="19.5" x14ac:dyDescent="0.4">
      <c r="A48" s="1"/>
      <c r="B48" s="3"/>
      <c r="C48" s="23" t="s">
        <v>34</v>
      </c>
      <c r="D48" s="63"/>
      <c r="E48" s="73"/>
      <c r="F48" s="61"/>
      <c r="G48" s="33"/>
      <c r="H48" s="3"/>
      <c r="I48" s="3"/>
      <c r="J48" s="3"/>
      <c r="K48" s="3"/>
      <c r="L48" s="3"/>
      <c r="M48" s="33"/>
      <c r="N48" s="33"/>
      <c r="O48" s="3"/>
    </row>
    <row r="49" spans="1:15" ht="15" customHeight="1" x14ac:dyDescent="0.3">
      <c r="A49" s="1"/>
      <c r="B49" s="3"/>
      <c r="C49" s="81"/>
      <c r="D49" s="153" t="s">
        <v>67</v>
      </c>
      <c r="E49" s="141"/>
      <c r="F49" s="141"/>
      <c r="G49" s="141"/>
      <c r="H49" s="141"/>
      <c r="I49" s="141"/>
      <c r="J49" s="141"/>
      <c r="K49" s="83"/>
      <c r="L49" s="83"/>
      <c r="M49" s="83"/>
      <c r="N49" s="83"/>
      <c r="O49" s="3"/>
    </row>
    <row r="50" spans="1:15" ht="15" customHeight="1" x14ac:dyDescent="0.3">
      <c r="A50" s="1"/>
      <c r="B50" s="3"/>
      <c r="C50" s="81"/>
      <c r="D50" s="141"/>
      <c r="E50" s="141"/>
      <c r="F50" s="141"/>
      <c r="G50" s="141"/>
      <c r="H50" s="141"/>
      <c r="I50" s="141"/>
      <c r="J50" s="141"/>
      <c r="K50" s="83"/>
      <c r="L50" s="83"/>
      <c r="M50" s="83"/>
      <c r="N50" s="83"/>
      <c r="O50" s="3"/>
    </row>
    <row r="51" spans="1:15" ht="15" customHeight="1" x14ac:dyDescent="0.3">
      <c r="A51" s="1"/>
      <c r="B51" s="3"/>
      <c r="C51" s="81"/>
      <c r="D51" s="141"/>
      <c r="E51" s="141"/>
      <c r="F51" s="141"/>
      <c r="G51" s="141"/>
      <c r="H51" s="141"/>
      <c r="I51" s="141"/>
      <c r="J51" s="141"/>
      <c r="K51" s="83"/>
      <c r="L51" s="83"/>
      <c r="M51" s="83"/>
      <c r="N51" s="83"/>
      <c r="O51" s="3"/>
    </row>
    <row r="52" spans="1:15" ht="15" customHeight="1" x14ac:dyDescent="0.3">
      <c r="A52" s="1"/>
      <c r="B52" s="3"/>
      <c r="C52" s="81"/>
      <c r="D52" s="141"/>
      <c r="E52" s="141"/>
      <c r="F52" s="141"/>
      <c r="G52" s="141"/>
      <c r="H52" s="141"/>
      <c r="I52" s="141"/>
      <c r="J52" s="141"/>
      <c r="K52" s="83"/>
      <c r="L52" s="83"/>
      <c r="M52" s="83"/>
      <c r="N52" s="83"/>
      <c r="O52" s="3"/>
    </row>
    <row r="53" spans="1:15" ht="15" customHeight="1" x14ac:dyDescent="0.3">
      <c r="A53" s="1"/>
      <c r="B53" s="3"/>
      <c r="C53" s="81"/>
      <c r="D53" s="141"/>
      <c r="E53" s="141"/>
      <c r="F53" s="141"/>
      <c r="G53" s="141"/>
      <c r="H53" s="141"/>
      <c r="I53" s="141"/>
      <c r="J53" s="141"/>
      <c r="K53" s="83"/>
      <c r="L53" s="83"/>
      <c r="M53" s="83"/>
      <c r="N53" s="83"/>
      <c r="O53" s="3"/>
    </row>
    <row r="54" spans="1:15" ht="15" customHeight="1" x14ac:dyDescent="0.3">
      <c r="A54" s="1"/>
      <c r="B54" s="3"/>
      <c r="C54" s="81"/>
      <c r="D54" s="141"/>
      <c r="E54" s="141"/>
      <c r="F54" s="141"/>
      <c r="G54" s="141"/>
      <c r="H54" s="141"/>
      <c r="I54" s="141"/>
      <c r="J54" s="141"/>
      <c r="K54" s="83"/>
      <c r="L54" s="83"/>
      <c r="M54" s="83"/>
      <c r="N54" s="83"/>
      <c r="O54" s="3"/>
    </row>
    <row r="55" spans="1:15" ht="15" customHeight="1" x14ac:dyDescent="0.3">
      <c r="A55" s="1"/>
      <c r="B55" s="3"/>
      <c r="C55" s="81"/>
      <c r="D55" s="141"/>
      <c r="E55" s="141"/>
      <c r="F55" s="141"/>
      <c r="G55" s="141"/>
      <c r="H55" s="141"/>
      <c r="I55" s="141"/>
      <c r="J55" s="141"/>
      <c r="K55" s="83"/>
      <c r="L55" s="83"/>
      <c r="M55" s="83"/>
      <c r="N55" s="83"/>
      <c r="O55" s="3"/>
    </row>
    <row r="56" spans="1:15" ht="15" customHeight="1" x14ac:dyDescent="0.3">
      <c r="A56" s="1"/>
      <c r="B56" s="3"/>
      <c r="C56" s="81"/>
      <c r="D56" s="141"/>
      <c r="E56" s="141"/>
      <c r="F56" s="141"/>
      <c r="G56" s="141"/>
      <c r="H56" s="141"/>
      <c r="I56" s="141"/>
      <c r="J56" s="141"/>
      <c r="K56" s="83"/>
      <c r="L56" s="83"/>
      <c r="M56" s="83"/>
      <c r="N56" s="83"/>
      <c r="O56" s="3"/>
    </row>
    <row r="57" spans="1:15" ht="15" customHeight="1" x14ac:dyDescent="0.3">
      <c r="A57" s="1"/>
      <c r="B57" s="3"/>
      <c r="C57" s="81"/>
      <c r="D57" s="141"/>
      <c r="E57" s="141"/>
      <c r="F57" s="141"/>
      <c r="G57" s="141"/>
      <c r="H57" s="141"/>
      <c r="I57" s="141"/>
      <c r="J57" s="141"/>
      <c r="K57" s="83"/>
      <c r="L57" s="83"/>
      <c r="M57" s="83"/>
      <c r="N57" s="83"/>
      <c r="O57" s="3"/>
    </row>
    <row r="58" spans="1:15" ht="15" customHeight="1" x14ac:dyDescent="0.3">
      <c r="A58" s="1"/>
      <c r="B58" s="3"/>
      <c r="C58" s="81"/>
      <c r="D58" s="141"/>
      <c r="E58" s="141"/>
      <c r="F58" s="141"/>
      <c r="G58" s="141"/>
      <c r="H58" s="141"/>
      <c r="I58" s="141"/>
      <c r="J58" s="141"/>
      <c r="K58" s="83"/>
      <c r="L58" s="83"/>
      <c r="M58" s="83"/>
      <c r="N58" s="83"/>
      <c r="O58" s="3"/>
    </row>
    <row r="59" spans="1:15" ht="15" customHeight="1" x14ac:dyDescent="0.3">
      <c r="A59" s="1"/>
      <c r="B59" s="3"/>
      <c r="C59" s="81"/>
      <c r="D59" s="141"/>
      <c r="E59" s="141"/>
      <c r="F59" s="141"/>
      <c r="G59" s="141"/>
      <c r="H59" s="141"/>
      <c r="I59" s="141"/>
      <c r="J59" s="141"/>
      <c r="K59" s="83"/>
      <c r="L59" s="83"/>
      <c r="M59" s="83"/>
      <c r="N59" s="83"/>
      <c r="O59" s="3"/>
    </row>
    <row r="60" spans="1:15" ht="15" customHeight="1" x14ac:dyDescent="0.3">
      <c r="A60" s="1"/>
      <c r="B60" s="3"/>
      <c r="C60" s="81"/>
      <c r="D60" s="141"/>
      <c r="E60" s="141"/>
      <c r="F60" s="141"/>
      <c r="G60" s="141"/>
      <c r="H60" s="141"/>
      <c r="I60" s="141"/>
      <c r="J60" s="141"/>
      <c r="K60" s="83"/>
      <c r="L60" s="83"/>
      <c r="M60" s="83"/>
      <c r="N60" s="83"/>
      <c r="O60" s="3"/>
    </row>
    <row r="61" spans="1:15" ht="15" customHeight="1" x14ac:dyDescent="0.3">
      <c r="A61" s="1"/>
      <c r="B61" s="3"/>
      <c r="C61" s="81"/>
      <c r="D61" s="141"/>
      <c r="E61" s="141"/>
      <c r="F61" s="141"/>
      <c r="G61" s="141"/>
      <c r="H61" s="141"/>
      <c r="I61" s="141"/>
      <c r="J61" s="141"/>
      <c r="K61" s="83"/>
      <c r="L61" s="83"/>
      <c r="M61" s="83"/>
      <c r="N61" s="83"/>
      <c r="O61" s="3"/>
    </row>
    <row r="62" spans="1:15" ht="15" customHeight="1" x14ac:dyDescent="0.3">
      <c r="A62" s="1"/>
      <c r="B62" s="3"/>
      <c r="C62" s="81"/>
      <c r="D62" s="141"/>
      <c r="E62" s="141"/>
      <c r="F62" s="141"/>
      <c r="G62" s="141"/>
      <c r="H62" s="141"/>
      <c r="I62" s="141"/>
      <c r="J62" s="141"/>
      <c r="K62" s="83"/>
      <c r="L62" s="83"/>
      <c r="M62" s="83"/>
      <c r="N62" s="83"/>
      <c r="O62" s="3"/>
    </row>
    <row r="63" spans="1:15" ht="15" customHeight="1" x14ac:dyDescent="0.3">
      <c r="A63" s="1"/>
      <c r="B63" s="3"/>
      <c r="C63" s="81"/>
      <c r="D63" s="141"/>
      <c r="E63" s="141"/>
      <c r="F63" s="141"/>
      <c r="G63" s="141"/>
      <c r="H63" s="141"/>
      <c r="I63" s="141"/>
      <c r="J63" s="141"/>
      <c r="K63" s="83"/>
      <c r="L63" s="83"/>
      <c r="M63" s="83"/>
      <c r="N63" s="83"/>
      <c r="O63" s="3"/>
    </row>
    <row r="64" spans="1:15" ht="15" customHeight="1" x14ac:dyDescent="0.3">
      <c r="A64" s="1"/>
      <c r="B64" s="3"/>
      <c r="C64" s="81"/>
      <c r="D64" s="141"/>
      <c r="E64" s="141"/>
      <c r="F64" s="141"/>
      <c r="G64" s="141"/>
      <c r="H64" s="141"/>
      <c r="I64" s="141"/>
      <c r="J64" s="141"/>
      <c r="K64" s="83"/>
      <c r="L64" s="83"/>
      <c r="M64" s="83"/>
      <c r="N64" s="83"/>
      <c r="O64" s="3"/>
    </row>
    <row r="65" spans="1:15" ht="15" customHeight="1" x14ac:dyDescent="0.3">
      <c r="A65" s="1"/>
      <c r="B65" s="3"/>
      <c r="C65" s="81"/>
      <c r="D65" s="141"/>
      <c r="E65" s="141"/>
      <c r="F65" s="141"/>
      <c r="G65" s="141"/>
      <c r="H65" s="141"/>
      <c r="I65" s="141"/>
      <c r="J65" s="141"/>
      <c r="K65" s="83"/>
      <c r="L65" s="83"/>
      <c r="M65" s="83"/>
      <c r="N65" s="83"/>
      <c r="O65" s="3"/>
    </row>
    <row r="66" spans="1:15" ht="15" customHeight="1" x14ac:dyDescent="0.3">
      <c r="A66" s="1"/>
      <c r="B66" s="3"/>
      <c r="C66" s="81"/>
      <c r="D66" s="141"/>
      <c r="E66" s="141"/>
      <c r="F66" s="141"/>
      <c r="G66" s="141"/>
      <c r="H66" s="141"/>
      <c r="I66" s="141"/>
      <c r="J66" s="141"/>
      <c r="K66" s="83"/>
      <c r="L66" s="83"/>
      <c r="M66" s="83"/>
      <c r="N66" s="83"/>
      <c r="O66" s="3"/>
    </row>
    <row r="67" spans="1:15" ht="15" customHeight="1" x14ac:dyDescent="0.3">
      <c r="A67" s="1"/>
      <c r="B67" s="3"/>
      <c r="C67" s="81"/>
      <c r="D67" s="141"/>
      <c r="E67" s="141"/>
      <c r="F67" s="141"/>
      <c r="G67" s="141"/>
      <c r="H67" s="141"/>
      <c r="I67" s="141"/>
      <c r="J67" s="141"/>
      <c r="K67" s="83"/>
      <c r="L67" s="83"/>
      <c r="M67" s="83"/>
      <c r="N67" s="83"/>
      <c r="O67" s="3"/>
    </row>
    <row r="68" spans="1:15" ht="15" customHeight="1" x14ac:dyDescent="0.3">
      <c r="A68" s="1"/>
      <c r="B68" s="3"/>
      <c r="C68" s="81"/>
      <c r="D68" s="141"/>
      <c r="E68" s="141"/>
      <c r="F68" s="141"/>
      <c r="G68" s="141"/>
      <c r="H68" s="141"/>
      <c r="I68" s="141"/>
      <c r="J68" s="141"/>
      <c r="K68" s="83"/>
      <c r="L68" s="83"/>
      <c r="M68" s="83"/>
      <c r="N68" s="83"/>
      <c r="O68" s="3"/>
    </row>
    <row r="69" spans="1:15" ht="15" customHeight="1" x14ac:dyDescent="0.3">
      <c r="A69" s="1"/>
      <c r="B69" s="3"/>
      <c r="C69" s="81"/>
      <c r="D69" s="141"/>
      <c r="E69" s="141"/>
      <c r="F69" s="141"/>
      <c r="G69" s="141"/>
      <c r="H69" s="141"/>
      <c r="I69" s="141"/>
      <c r="J69" s="141"/>
      <c r="K69" s="83"/>
      <c r="L69" s="83"/>
      <c r="M69" s="83"/>
      <c r="N69" s="83"/>
      <c r="O69" s="3"/>
    </row>
    <row r="70" spans="1:15" ht="15" customHeight="1" x14ac:dyDescent="0.3">
      <c r="A70" s="1"/>
      <c r="B70" s="3"/>
      <c r="C70" s="81"/>
      <c r="D70" s="141"/>
      <c r="E70" s="141"/>
      <c r="F70" s="141"/>
      <c r="G70" s="141"/>
      <c r="H70" s="141"/>
      <c r="I70" s="141"/>
      <c r="J70" s="141"/>
      <c r="K70" s="83"/>
      <c r="L70" s="83"/>
      <c r="M70" s="83"/>
      <c r="N70" s="83"/>
      <c r="O70" s="3"/>
    </row>
    <row r="71" spans="1:15" ht="15" customHeight="1" x14ac:dyDescent="0.3">
      <c r="A71" s="1"/>
      <c r="B71" s="3"/>
      <c r="C71" s="81"/>
      <c r="D71" s="141"/>
      <c r="E71" s="141"/>
      <c r="F71" s="141"/>
      <c r="G71" s="141"/>
      <c r="H71" s="141"/>
      <c r="I71" s="141"/>
      <c r="J71" s="141"/>
      <c r="K71" s="83"/>
      <c r="L71" s="83"/>
      <c r="M71" s="83"/>
      <c r="N71" s="83"/>
      <c r="O71" s="3"/>
    </row>
    <row r="72" spans="1:15" ht="15" customHeight="1" x14ac:dyDescent="0.3">
      <c r="A72" s="1"/>
      <c r="B72" s="3"/>
      <c r="C72" s="81"/>
      <c r="D72" s="141"/>
      <c r="E72" s="141"/>
      <c r="F72" s="141"/>
      <c r="G72" s="141"/>
      <c r="H72" s="141"/>
      <c r="I72" s="141"/>
      <c r="J72" s="141"/>
      <c r="K72" s="83"/>
      <c r="L72" s="83"/>
      <c r="M72" s="83"/>
      <c r="N72" s="83"/>
      <c r="O72" s="3"/>
    </row>
    <row r="73" spans="1:15" ht="15" customHeight="1" x14ac:dyDescent="0.3">
      <c r="A73" s="1"/>
      <c r="B73" s="3"/>
      <c r="C73" s="81"/>
      <c r="D73" s="141"/>
      <c r="E73" s="141"/>
      <c r="F73" s="141"/>
      <c r="G73" s="141"/>
      <c r="H73" s="141"/>
      <c r="I73" s="141"/>
      <c r="J73" s="141"/>
      <c r="K73" s="83"/>
      <c r="L73" s="83"/>
      <c r="M73" s="83"/>
      <c r="N73" s="83"/>
      <c r="O73" s="3"/>
    </row>
    <row r="74" spans="1:15" ht="15" customHeight="1" x14ac:dyDescent="0.3">
      <c r="A74" s="1"/>
      <c r="B74" s="3"/>
      <c r="C74" s="81"/>
      <c r="D74" s="141"/>
      <c r="E74" s="141"/>
      <c r="F74" s="141"/>
      <c r="G74" s="141"/>
      <c r="H74" s="141"/>
      <c r="I74" s="141"/>
      <c r="J74" s="141"/>
      <c r="K74" s="83"/>
      <c r="L74" s="83"/>
      <c r="M74" s="83"/>
      <c r="N74" s="83"/>
      <c r="O74" s="3"/>
    </row>
    <row r="75" spans="1:15" ht="15" customHeight="1" x14ac:dyDescent="0.3">
      <c r="A75" s="1"/>
      <c r="B75" s="3"/>
      <c r="C75" s="81"/>
      <c r="D75" s="141"/>
      <c r="E75" s="141"/>
      <c r="F75" s="141"/>
      <c r="G75" s="141"/>
      <c r="H75" s="141"/>
      <c r="I75" s="141"/>
      <c r="J75" s="141"/>
      <c r="K75" s="83"/>
      <c r="L75" s="83"/>
      <c r="M75" s="83"/>
      <c r="N75" s="83"/>
      <c r="O75" s="3"/>
    </row>
    <row r="76" spans="1:15" ht="15" customHeight="1" x14ac:dyDescent="0.3">
      <c r="A76" s="1"/>
      <c r="B76" s="3"/>
      <c r="C76" s="81"/>
      <c r="D76" s="141"/>
      <c r="E76" s="141"/>
      <c r="F76" s="141"/>
      <c r="G76" s="141"/>
      <c r="H76" s="141"/>
      <c r="I76" s="141"/>
      <c r="J76" s="141"/>
      <c r="K76" s="83"/>
      <c r="L76" s="83"/>
      <c r="M76" s="83"/>
      <c r="N76" s="83"/>
      <c r="O76" s="3"/>
    </row>
    <row r="77" spans="1:15" ht="15" customHeight="1" x14ac:dyDescent="0.3">
      <c r="A77" s="1"/>
      <c r="B77" s="3"/>
      <c r="C77" s="81"/>
      <c r="D77" s="141"/>
      <c r="E77" s="141"/>
      <c r="F77" s="141"/>
      <c r="G77" s="141"/>
      <c r="H77" s="141"/>
      <c r="I77" s="141"/>
      <c r="J77" s="141"/>
      <c r="K77" s="83"/>
      <c r="L77" s="83"/>
      <c r="M77" s="83"/>
      <c r="N77" s="83"/>
      <c r="O77" s="3"/>
    </row>
    <row r="78" spans="1:15" ht="15" customHeight="1" x14ac:dyDescent="0.3">
      <c r="A78" s="1"/>
      <c r="B78" s="3"/>
      <c r="C78" s="81"/>
      <c r="D78" s="141"/>
      <c r="E78" s="141"/>
      <c r="F78" s="141"/>
      <c r="G78" s="141"/>
      <c r="H78" s="141"/>
      <c r="I78" s="141"/>
      <c r="J78" s="141"/>
      <c r="K78" s="83"/>
      <c r="L78" s="83"/>
      <c r="M78" s="83"/>
      <c r="N78" s="83"/>
      <c r="O78" s="3"/>
    </row>
    <row r="79" spans="1:15" ht="15" customHeight="1" x14ac:dyDescent="0.3">
      <c r="A79" s="1"/>
      <c r="B79" s="3"/>
      <c r="C79" s="81"/>
      <c r="D79" s="141"/>
      <c r="E79" s="141"/>
      <c r="F79" s="141"/>
      <c r="G79" s="141"/>
      <c r="H79" s="141"/>
      <c r="I79" s="141"/>
      <c r="J79" s="141"/>
      <c r="K79" s="83"/>
      <c r="L79" s="83"/>
      <c r="M79" s="83"/>
      <c r="N79" s="83"/>
      <c r="O79" s="3"/>
    </row>
    <row r="80" spans="1:15" ht="15" customHeight="1" x14ac:dyDescent="0.3">
      <c r="A80" s="1"/>
      <c r="B80" s="3"/>
      <c r="C80" s="81"/>
      <c r="D80" s="141"/>
      <c r="E80" s="141"/>
      <c r="F80" s="141"/>
      <c r="G80" s="141"/>
      <c r="H80" s="141"/>
      <c r="I80" s="141"/>
      <c r="J80" s="141"/>
      <c r="K80" s="83"/>
      <c r="L80" s="83"/>
      <c r="M80" s="83"/>
      <c r="N80" s="83"/>
      <c r="O80" s="3"/>
    </row>
    <row r="81" spans="1:15" ht="15" customHeight="1" x14ac:dyDescent="0.3">
      <c r="A81" s="1"/>
      <c r="B81" s="3"/>
      <c r="C81" s="81"/>
      <c r="D81" s="141"/>
      <c r="E81" s="141"/>
      <c r="F81" s="141"/>
      <c r="G81" s="141"/>
      <c r="H81" s="141"/>
      <c r="I81" s="141"/>
      <c r="J81" s="141"/>
      <c r="K81" s="83"/>
      <c r="L81" s="83"/>
      <c r="M81" s="83"/>
      <c r="N81" s="83"/>
      <c r="O81" s="3"/>
    </row>
    <row r="82" spans="1:15" ht="15" customHeight="1" x14ac:dyDescent="0.3">
      <c r="A82" s="1"/>
      <c r="B82" s="3"/>
      <c r="C82" s="81"/>
      <c r="D82" s="141"/>
      <c r="E82" s="141"/>
      <c r="F82" s="141"/>
      <c r="G82" s="141"/>
      <c r="H82" s="141"/>
      <c r="I82" s="141"/>
      <c r="J82" s="141"/>
      <c r="K82" s="83"/>
      <c r="L82" s="83"/>
      <c r="M82" s="83"/>
      <c r="N82" s="83"/>
      <c r="O82" s="3"/>
    </row>
    <row r="83" spans="1:15" ht="15" customHeight="1" x14ac:dyDescent="0.3">
      <c r="A83" s="1"/>
      <c r="B83" s="3"/>
      <c r="C83" s="81"/>
      <c r="D83" s="141"/>
      <c r="E83" s="141"/>
      <c r="F83" s="141"/>
      <c r="G83" s="141"/>
      <c r="H83" s="141"/>
      <c r="I83" s="141"/>
      <c r="J83" s="141"/>
      <c r="K83" s="83"/>
      <c r="L83" s="83"/>
      <c r="M83" s="83"/>
      <c r="N83" s="83"/>
      <c r="O83" s="3"/>
    </row>
    <row r="84" spans="1:15" ht="15" customHeight="1" x14ac:dyDescent="0.3">
      <c r="A84" s="1"/>
      <c r="B84" s="3"/>
      <c r="C84" s="81"/>
      <c r="D84" s="141"/>
      <c r="E84" s="141"/>
      <c r="F84" s="141"/>
      <c r="G84" s="141"/>
      <c r="H84" s="141"/>
      <c r="I84" s="141"/>
      <c r="J84" s="141"/>
      <c r="K84" s="83"/>
      <c r="L84" s="83"/>
      <c r="M84" s="83"/>
      <c r="N84" s="83"/>
      <c r="O84" s="3"/>
    </row>
    <row r="85" spans="1:15" ht="15" customHeight="1" x14ac:dyDescent="0.3">
      <c r="A85" s="1"/>
      <c r="B85" s="3"/>
      <c r="C85" s="81"/>
      <c r="D85" s="141"/>
      <c r="E85" s="141"/>
      <c r="F85" s="141"/>
      <c r="G85" s="141"/>
      <c r="H85" s="141"/>
      <c r="I85" s="141"/>
      <c r="J85" s="141"/>
      <c r="K85" s="83"/>
      <c r="L85" s="83"/>
      <c r="M85" s="83"/>
      <c r="N85" s="83"/>
      <c r="O85" s="3"/>
    </row>
    <row r="86" spans="1:15" ht="15" customHeight="1" x14ac:dyDescent="0.3">
      <c r="A86" s="1"/>
      <c r="B86" s="3"/>
      <c r="C86" s="81"/>
      <c r="D86" s="141"/>
      <c r="E86" s="141"/>
      <c r="F86" s="141"/>
      <c r="G86" s="141"/>
      <c r="H86" s="141"/>
      <c r="I86" s="141"/>
      <c r="J86" s="141"/>
      <c r="K86" s="83"/>
      <c r="L86" s="83"/>
      <c r="M86" s="83"/>
      <c r="N86" s="83"/>
      <c r="O86" s="3"/>
    </row>
    <row r="87" spans="1:15" ht="15" customHeight="1" x14ac:dyDescent="0.3">
      <c r="A87" s="1"/>
      <c r="B87" s="3"/>
      <c r="C87" s="81"/>
      <c r="D87" s="141"/>
      <c r="E87" s="141"/>
      <c r="F87" s="141"/>
      <c r="G87" s="141"/>
      <c r="H87" s="141"/>
      <c r="I87" s="141"/>
      <c r="J87" s="141"/>
      <c r="K87" s="83"/>
      <c r="L87" s="83"/>
      <c r="M87" s="83"/>
      <c r="N87" s="83"/>
      <c r="O87" s="3"/>
    </row>
    <row r="88" spans="1:15" ht="15" customHeight="1" x14ac:dyDescent="0.3">
      <c r="A88" s="1"/>
      <c r="B88" s="3"/>
      <c r="C88" s="81"/>
      <c r="D88" s="141"/>
      <c r="E88" s="141"/>
      <c r="F88" s="141"/>
      <c r="G88" s="141"/>
      <c r="H88" s="141"/>
      <c r="I88" s="141"/>
      <c r="J88" s="141"/>
      <c r="K88" s="83"/>
      <c r="L88" s="83"/>
      <c r="M88" s="83"/>
      <c r="N88" s="83"/>
      <c r="O88" s="3"/>
    </row>
    <row r="89" spans="1:15" ht="15" customHeight="1" x14ac:dyDescent="0.3">
      <c r="A89" s="1"/>
      <c r="B89" s="3"/>
      <c r="C89" s="81"/>
      <c r="D89" s="141"/>
      <c r="E89" s="141"/>
      <c r="F89" s="141"/>
      <c r="G89" s="141"/>
      <c r="H89" s="141"/>
      <c r="I89" s="141"/>
      <c r="J89" s="141"/>
      <c r="K89" s="83"/>
      <c r="L89" s="83"/>
      <c r="M89" s="83"/>
      <c r="N89" s="83"/>
      <c r="O89" s="3"/>
    </row>
    <row r="90" spans="1:15" ht="15" customHeight="1" x14ac:dyDescent="0.3">
      <c r="A90" s="1"/>
      <c r="B90" s="3"/>
      <c r="C90" s="81"/>
      <c r="D90" s="141"/>
      <c r="E90" s="141"/>
      <c r="F90" s="141"/>
      <c r="G90" s="141"/>
      <c r="H90" s="141"/>
      <c r="I90" s="141"/>
      <c r="J90" s="141"/>
      <c r="K90" s="83"/>
      <c r="L90" s="83"/>
      <c r="M90" s="83"/>
      <c r="N90" s="83"/>
      <c r="O90" s="3"/>
    </row>
    <row r="91" spans="1:15" ht="15" customHeight="1" x14ac:dyDescent="0.3">
      <c r="A91" s="1"/>
      <c r="B91" s="3"/>
      <c r="C91" s="81"/>
      <c r="D91" s="141"/>
      <c r="E91" s="141"/>
      <c r="F91" s="141"/>
      <c r="G91" s="141"/>
      <c r="H91" s="141"/>
      <c r="I91" s="141"/>
      <c r="J91" s="141"/>
      <c r="K91" s="83"/>
      <c r="L91" s="83"/>
      <c r="M91" s="83"/>
      <c r="N91" s="83"/>
      <c r="O91" s="3"/>
    </row>
    <row r="92" spans="1:15" ht="15" customHeight="1" x14ac:dyDescent="0.3">
      <c r="A92" s="1"/>
      <c r="B92" s="3"/>
      <c r="C92" s="81"/>
      <c r="D92" s="141"/>
      <c r="E92" s="141"/>
      <c r="F92" s="141"/>
      <c r="G92" s="141"/>
      <c r="H92" s="141"/>
      <c r="I92" s="141"/>
      <c r="J92" s="141"/>
      <c r="K92" s="83"/>
      <c r="L92" s="83"/>
      <c r="M92" s="83"/>
      <c r="N92" s="83"/>
      <c r="O92" s="3"/>
    </row>
    <row r="93" spans="1:15" s="1" customFormat="1" ht="30.6" customHeight="1" x14ac:dyDescent="0.4">
      <c r="B93" s="3"/>
      <c r="C93" s="25" t="s">
        <v>4</v>
      </c>
      <c r="D93" s="18"/>
      <c r="E93" s="18"/>
      <c r="F93" s="18"/>
      <c r="G93" s="18"/>
      <c r="H93" s="18"/>
      <c r="I93" s="18"/>
      <c r="J93" s="18"/>
      <c r="K93" s="18"/>
      <c r="L93" s="18"/>
      <c r="M93" s="3"/>
      <c r="N93" s="3"/>
      <c r="O93" s="3"/>
    </row>
    <row r="94" spans="1:15" s="13" customFormat="1" ht="24.95" customHeight="1" x14ac:dyDescent="0.35">
      <c r="B94" s="15"/>
      <c r="C94" s="26" t="s">
        <v>5</v>
      </c>
      <c r="D94" s="19"/>
      <c r="E94" s="19"/>
      <c r="F94" s="19"/>
      <c r="G94" s="19"/>
      <c r="H94" s="19"/>
      <c r="I94" s="14"/>
      <c r="J94" s="19"/>
      <c r="K94" s="19"/>
      <c r="L94" s="19"/>
      <c r="M94" s="15"/>
      <c r="N94" s="67"/>
      <c r="O94" s="67"/>
    </row>
    <row r="95" spans="1:15" s="69" customFormat="1" ht="18.95" customHeight="1" x14ac:dyDescent="0.35">
      <c r="A95" s="13"/>
      <c r="B95" s="15"/>
      <c r="C95" s="141" t="s">
        <v>6</v>
      </c>
      <c r="D95" s="141"/>
      <c r="E95" s="141"/>
      <c r="F95" s="141"/>
      <c r="G95" s="141"/>
      <c r="H95" s="27"/>
      <c r="I95" s="19"/>
      <c r="J95" s="27"/>
      <c r="K95" s="27"/>
      <c r="L95" s="27"/>
      <c r="M95" s="16"/>
      <c r="N95" s="68"/>
      <c r="O95" s="68"/>
    </row>
    <row r="96" spans="1:15" s="69" customFormat="1" ht="15.75" x14ac:dyDescent="0.3">
      <c r="A96" s="13"/>
      <c r="B96" s="15"/>
      <c r="C96" s="141"/>
      <c r="D96" s="141"/>
      <c r="E96" s="141"/>
      <c r="F96" s="141"/>
      <c r="G96" s="141"/>
      <c r="H96" s="27"/>
      <c r="I96" s="92" t="s">
        <v>7</v>
      </c>
      <c r="J96" s="27"/>
      <c r="K96" s="27"/>
      <c r="L96" s="27"/>
      <c r="M96" s="16"/>
      <c r="N96" s="68"/>
      <c r="O96" s="68"/>
    </row>
    <row r="97" spans="1:15" s="69" customFormat="1" ht="30.95" customHeight="1" x14ac:dyDescent="0.35">
      <c r="A97" s="13"/>
      <c r="B97" s="15"/>
      <c r="C97" s="20" t="s">
        <v>1</v>
      </c>
      <c r="D97" s="20"/>
      <c r="E97" s="20"/>
      <c r="F97" s="20"/>
      <c r="G97" s="20"/>
      <c r="H97" s="20"/>
      <c r="I97" s="29"/>
      <c r="J97" s="20"/>
      <c r="K97" s="82"/>
      <c r="L97" s="20"/>
      <c r="M97" s="16"/>
      <c r="N97" s="68"/>
      <c r="O97" s="68"/>
    </row>
    <row r="98" spans="1:15" s="69" customFormat="1" ht="16.7" customHeight="1" x14ac:dyDescent="0.35">
      <c r="A98" s="13"/>
      <c r="B98" s="15"/>
      <c r="C98" s="21" t="s">
        <v>8</v>
      </c>
      <c r="D98" s="20"/>
      <c r="E98" s="20"/>
      <c r="F98" s="20"/>
      <c r="G98" s="20"/>
      <c r="H98" s="20"/>
      <c r="I98" s="28" t="s">
        <v>68</v>
      </c>
      <c r="J98" s="20"/>
      <c r="K98" s="20"/>
      <c r="L98" s="20"/>
      <c r="M98" s="16"/>
      <c r="N98" s="68"/>
      <c r="O98" s="68"/>
    </row>
    <row r="99" spans="1:15" s="69" customFormat="1" ht="16.7" customHeight="1" x14ac:dyDescent="0.35">
      <c r="A99" s="13"/>
      <c r="B99" s="15"/>
      <c r="C99" s="30" t="s">
        <v>9</v>
      </c>
      <c r="D99" s="20"/>
      <c r="E99" s="20"/>
      <c r="F99" s="20"/>
      <c r="G99" s="20"/>
      <c r="H99" s="20"/>
      <c r="I99" s="28" t="s">
        <v>69</v>
      </c>
      <c r="J99" s="20"/>
      <c r="K99" s="20"/>
      <c r="L99" s="20"/>
      <c r="M99"/>
      <c r="N99" s="68"/>
      <c r="O99" s="68"/>
    </row>
    <row r="100" spans="1:15" ht="16.7" customHeight="1" x14ac:dyDescent="0.35">
      <c r="A100" s="13"/>
      <c r="B100" s="15"/>
      <c r="C100" s="30" t="s">
        <v>2</v>
      </c>
      <c r="D100" s="22"/>
      <c r="E100" s="22"/>
      <c r="F100" s="22"/>
      <c r="G100" s="22"/>
      <c r="H100" s="22"/>
      <c r="I100" s="28" t="s">
        <v>3</v>
      </c>
      <c r="J100" s="22"/>
      <c r="K100" s="22"/>
      <c r="L100" s="22"/>
      <c r="M100" s="94" t="s">
        <v>70</v>
      </c>
      <c r="N100" s="5"/>
      <c r="O100" s="5"/>
    </row>
    <row r="101" spans="1:15" ht="16.7" customHeight="1" x14ac:dyDescent="0.35">
      <c r="A101" s="13"/>
      <c r="B101" s="15"/>
      <c r="C101" s="30"/>
      <c r="D101" s="22"/>
      <c r="E101" s="22"/>
      <c r="F101" s="22"/>
      <c r="G101" s="22"/>
      <c r="H101" s="22"/>
      <c r="I101" s="2"/>
      <c r="J101" s="22"/>
      <c r="K101" s="22"/>
      <c r="L101" s="22"/>
      <c r="M101" s="16"/>
      <c r="N101" s="5"/>
      <c r="O101" s="5"/>
    </row>
    <row r="102" spans="1:15" ht="6.6" customHeight="1" x14ac:dyDescent="0.35">
      <c r="A102" s="13"/>
      <c r="B102" s="15"/>
      <c r="C102" s="30"/>
      <c r="D102" s="22"/>
      <c r="E102" s="22"/>
      <c r="F102" s="22"/>
      <c r="G102" s="22"/>
      <c r="H102" s="22"/>
      <c r="I102" s="22"/>
      <c r="J102" s="22"/>
      <c r="K102" s="22"/>
      <c r="L102" s="22"/>
      <c r="M102" s="16"/>
      <c r="N102" s="5"/>
      <c r="O102" s="5"/>
    </row>
    <row r="103" spans="1:15" s="13" customFormat="1" ht="399.95" customHeight="1" x14ac:dyDescent="0.3"/>
  </sheetData>
  <sheetProtection password="8E71" sheet="1" objects="1" scenarios="1"/>
  <mergeCells count="16">
    <mergeCell ref="C95:G96"/>
    <mergeCell ref="E19:G19"/>
    <mergeCell ref="D49:J92"/>
    <mergeCell ref="E22:E24"/>
    <mergeCell ref="E34:E35"/>
    <mergeCell ref="F22:G22"/>
    <mergeCell ref="H38:L38"/>
    <mergeCell ref="C34:C46"/>
    <mergeCell ref="C8:N8"/>
    <mergeCell ref="D40:D46"/>
    <mergeCell ref="D36:D38"/>
    <mergeCell ref="D34:D35"/>
    <mergeCell ref="L42:L43"/>
    <mergeCell ref="F34:G34"/>
    <mergeCell ref="H34:I34"/>
    <mergeCell ref="E27:E30"/>
  </mergeCells>
  <phoneticPr fontId="0" type="noConversion"/>
  <dataValidations count="4">
    <dataValidation allowBlank="1" sqref="I102 C93 C48 D93:H94 A93:B65536 J93:L94 I93 J97:L102 I97 C103:L65536 C99:C102 D97:H102 C97 D1:N7 O1:IV18 D10:D13 E10:N18 A1:C18 N93:IV65536 M93:M98 M100:M65536"/>
    <dataValidation allowBlank="1" showInputMessage="1" sqref="H39:L40 G40 E39:F40 K27:L33 G23:I26 H34 F37:F38 G27:H31 J34:K34 E34 C33:D34 I27:I30 O41:Q47 M42:M44 K41:L41 G41:H42 F41:F44 G43:G48 I41:J44 H38 L34:L37 J22:J32 K19:M26 N19:IV33 D36:E36 A33:B92 G33:J33 G32:I32 F35:K36 M34:Q40 N42:N46 R34:IV47 E19:E22 A19:D32 G37:K37 H19:I22 M28:M33 F23:F34 O48:IV92"/>
    <dataValidation type="list" allowBlank="1" showInputMessage="1" sqref="M27">
      <formula1>$U$3:$U$5</formula1>
    </dataValidation>
    <dataValidation type="list" allowBlank="1" showInputMessage="1" sqref="J19:J21">
      <formula1>Method</formula1>
    </dataValidation>
  </dataValidations>
  <hyperlinks>
    <hyperlink ref="I100" r:id="rId1" display="mailto:info@megazyme.com"/>
    <hyperlink ref="I96" location="Instructions!A1" display="www.megazyme.com"/>
    <hyperlink ref="I99" r:id="rId2"/>
    <hyperlink ref="I98" r:id="rId3"/>
  </hyperlinks>
  <pageMargins left="0.59055118110236227" right="0.59055118110236227" top="0.59055118110236227" bottom="0.98425196850393704" header="0.51181102362204722" footer="0.51181102362204722"/>
  <pageSetup paperSize="9" scale="41" orientation="portrait" horizontalDpi="360" verticalDpi="360" r:id="rId4"/>
  <headerFooter alignWithMargins="0">
    <oddFooter>&amp;LPrinted on &amp;D, Page &amp;P of &amp;N</oddFooter>
  </headerFooter>
  <rowBreaks count="1" manualBreakCount="1">
    <brk id="47" min="1" max="14"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45"/>
  <sheetViews>
    <sheetView zoomScaleNormal="100" workbookViewId="0"/>
  </sheetViews>
  <sheetFormatPr defaultColWidth="12.28515625" defaultRowHeight="15" x14ac:dyDescent="0.3"/>
  <cols>
    <col min="1" max="1" width="1.7109375" style="31" customWidth="1"/>
    <col min="2" max="2" width="0.7109375" style="31" customWidth="1"/>
    <col min="3" max="3" width="3.140625" style="31" customWidth="1"/>
    <col min="4" max="5" width="16.28515625" style="31" customWidth="1"/>
    <col min="6" max="12" width="12.140625" style="31" customWidth="1"/>
    <col min="13" max="13" width="12.140625" style="31" hidden="1" customWidth="1"/>
    <col min="14" max="14" width="12.140625" style="37" customWidth="1"/>
    <col min="15" max="15" width="12.140625" style="37" hidden="1" customWidth="1"/>
    <col min="16" max="16" width="12.140625" style="37" customWidth="1"/>
    <col min="17" max="17" width="0.85546875" style="31" customWidth="1"/>
    <col min="18" max="18" width="11.5703125" style="31" customWidth="1"/>
    <col min="19" max="16384" width="12.28515625" style="31"/>
  </cols>
  <sheetData>
    <row r="1" spans="1:22" ht="7.7" customHeight="1" x14ac:dyDescent="0.3">
      <c r="A1" s="1"/>
      <c r="B1" s="1"/>
      <c r="C1" s="1"/>
      <c r="D1" s="1"/>
      <c r="E1" s="1"/>
      <c r="F1" s="1"/>
      <c r="G1" s="1"/>
      <c r="H1" s="1"/>
      <c r="I1" s="1"/>
      <c r="J1" s="1"/>
    </row>
    <row r="2" spans="1:22" ht="133.5" customHeight="1" x14ac:dyDescent="0.3">
      <c r="A2" s="1"/>
      <c r="B2" s="3"/>
      <c r="C2" s="3"/>
      <c r="D2" s="3"/>
      <c r="E2" s="3"/>
      <c r="F2" s="3"/>
      <c r="G2" s="3"/>
      <c r="H2" s="3"/>
      <c r="I2" s="3"/>
      <c r="J2" s="3"/>
      <c r="K2" s="3"/>
      <c r="L2" s="3"/>
      <c r="M2" s="3"/>
      <c r="N2" s="33"/>
      <c r="O2" s="33"/>
      <c r="P2" s="33"/>
      <c r="Q2" s="3"/>
    </row>
    <row r="3" spans="1:22" ht="15" customHeight="1" x14ac:dyDescent="0.3">
      <c r="A3" s="1"/>
      <c r="B3" s="3"/>
      <c r="C3" s="3"/>
      <c r="D3" s="3"/>
      <c r="E3" s="3"/>
      <c r="F3" s="3"/>
      <c r="G3" s="3"/>
      <c r="H3" s="3"/>
      <c r="I3" s="3"/>
      <c r="J3" s="3"/>
      <c r="K3" s="3"/>
      <c r="L3" s="3"/>
      <c r="M3" s="3"/>
      <c r="N3" s="33"/>
      <c r="O3" s="33"/>
      <c r="P3" s="33"/>
      <c r="Q3" s="3"/>
      <c r="S3" s="77"/>
      <c r="T3" s="76"/>
      <c r="U3" s="76"/>
      <c r="V3" s="76"/>
    </row>
    <row r="4" spans="1:22" x14ac:dyDescent="0.3">
      <c r="A4" s="1"/>
      <c r="B4" s="3"/>
      <c r="C4" s="3"/>
      <c r="D4" s="39" t="s">
        <v>49</v>
      </c>
      <c r="E4" s="165"/>
      <c r="F4" s="166"/>
      <c r="G4" s="5"/>
      <c r="H4" s="5"/>
      <c r="I4" s="5"/>
      <c r="J4" s="109"/>
      <c r="K4" s="90"/>
      <c r="L4" s="32"/>
      <c r="M4" s="32"/>
      <c r="N4" s="38"/>
      <c r="O4" s="38"/>
      <c r="P4" s="38"/>
      <c r="Q4" s="3"/>
      <c r="S4" s="79" t="s">
        <v>31</v>
      </c>
    </row>
    <row r="5" spans="1:22" x14ac:dyDescent="0.3">
      <c r="A5" s="1"/>
      <c r="B5" s="3"/>
      <c r="C5" s="3"/>
      <c r="D5" s="39"/>
      <c r="E5" s="97"/>
      <c r="F5" s="97"/>
      <c r="G5" s="5"/>
      <c r="H5" s="39"/>
      <c r="I5" s="104"/>
      <c r="J5" s="109"/>
      <c r="K5" s="90"/>
      <c r="L5" s="32"/>
      <c r="M5" s="32"/>
      <c r="N5" s="38"/>
      <c r="O5" s="38"/>
      <c r="P5" s="38"/>
      <c r="Q5" s="3"/>
      <c r="S5" s="79" t="s">
        <v>47</v>
      </c>
    </row>
    <row r="6" spans="1:22" x14ac:dyDescent="0.3">
      <c r="A6" s="1"/>
      <c r="B6" s="3"/>
      <c r="C6" s="3"/>
      <c r="D6" s="39"/>
      <c r="E6" s="75" t="s">
        <v>59</v>
      </c>
      <c r="F6" s="97"/>
      <c r="G6" s="5"/>
      <c r="H6" s="39"/>
      <c r="I6" s="104"/>
      <c r="J6" s="109"/>
      <c r="K6" s="90"/>
      <c r="L6" s="32"/>
      <c r="M6" s="32"/>
      <c r="N6" s="38"/>
      <c r="O6" s="38"/>
      <c r="P6" s="38"/>
      <c r="Q6" s="3"/>
    </row>
    <row r="7" spans="1:22" ht="15" customHeight="1" x14ac:dyDescent="0.3">
      <c r="A7" s="1"/>
      <c r="B7" s="3"/>
      <c r="C7" s="3"/>
      <c r="D7" s="39"/>
      <c r="E7" s="143" t="s">
        <v>52</v>
      </c>
      <c r="F7" s="149" t="s">
        <v>15</v>
      </c>
      <c r="G7" s="149"/>
      <c r="H7" s="53" t="s">
        <v>16</v>
      </c>
      <c r="I7" s="53" t="s">
        <v>17</v>
      </c>
      <c r="J7" s="55" t="s">
        <v>37</v>
      </c>
      <c r="K7" s="5"/>
      <c r="L7" s="5"/>
      <c r="M7" s="54"/>
      <c r="N7" s="129"/>
      <c r="O7" s="38"/>
      <c r="P7" s="38"/>
      <c r="Q7" s="5"/>
      <c r="R7" s="79"/>
    </row>
    <row r="8" spans="1:22" ht="16.5" x14ac:dyDescent="0.3">
      <c r="A8" s="1"/>
      <c r="B8" s="3"/>
      <c r="C8" s="3"/>
      <c r="D8" s="39"/>
      <c r="E8" s="154"/>
      <c r="F8" s="57" t="s">
        <v>39</v>
      </c>
      <c r="G8" s="57" t="s">
        <v>40</v>
      </c>
      <c r="H8" s="57" t="s">
        <v>41</v>
      </c>
      <c r="I8" s="57" t="s">
        <v>42</v>
      </c>
      <c r="J8" s="59" t="s">
        <v>38</v>
      </c>
      <c r="K8" s="5"/>
      <c r="L8" s="5"/>
      <c r="M8" s="58" t="s">
        <v>19</v>
      </c>
      <c r="N8" s="129"/>
      <c r="O8" s="38"/>
      <c r="P8" s="38"/>
      <c r="Q8" s="5"/>
      <c r="R8" s="79"/>
    </row>
    <row r="9" spans="1:22" x14ac:dyDescent="0.3">
      <c r="A9" s="1"/>
      <c r="B9" s="3"/>
      <c r="C9" s="3"/>
      <c r="D9" s="3"/>
      <c r="E9" s="144"/>
      <c r="F9" s="41"/>
      <c r="G9" s="42"/>
      <c r="H9" s="41"/>
      <c r="I9" s="41"/>
      <c r="J9" s="40" t="str">
        <f>M9</f>
        <v/>
      </c>
      <c r="K9" s="5"/>
      <c r="L9" s="5"/>
      <c r="M9" s="48" t="str">
        <f>IF(OR(ISBLANK(F9),ISBLANK(G9),ISBLANK(H9),ISBLANK(I9)),"",((F9+G9)/2-H9-I9))</f>
        <v/>
      </c>
      <c r="N9" s="129"/>
      <c r="O9" s="38"/>
      <c r="P9" s="38"/>
      <c r="Q9" s="5"/>
    </row>
    <row r="10" spans="1:22" x14ac:dyDescent="0.3">
      <c r="A10" s="1"/>
      <c r="B10" s="3"/>
      <c r="C10" s="3"/>
      <c r="D10" s="3"/>
      <c r="E10" s="86"/>
      <c r="F10" s="110"/>
      <c r="G10" s="61"/>
      <c r="H10" s="110"/>
      <c r="I10" s="110"/>
      <c r="J10" s="38"/>
      <c r="K10" s="5"/>
      <c r="L10" s="5"/>
      <c r="M10" s="33"/>
      <c r="N10" s="129"/>
      <c r="O10" s="38"/>
      <c r="P10" s="38"/>
      <c r="Q10" s="5"/>
    </row>
    <row r="11" spans="1:22" x14ac:dyDescent="0.3">
      <c r="A11" s="1"/>
      <c r="B11" s="3"/>
      <c r="C11" s="3"/>
      <c r="D11" s="3"/>
      <c r="E11" s="107" t="s">
        <v>62</v>
      </c>
      <c r="F11" s="110"/>
      <c r="G11" s="61"/>
      <c r="H11" s="110"/>
      <c r="I11" s="110"/>
      <c r="J11" s="38"/>
      <c r="K11" s="5"/>
      <c r="L11" s="5"/>
      <c r="M11" s="33"/>
      <c r="N11" s="129"/>
      <c r="O11" s="38"/>
      <c r="P11" s="38"/>
      <c r="Q11" s="5"/>
    </row>
    <row r="12" spans="1:22" x14ac:dyDescent="0.3">
      <c r="A12" s="1"/>
      <c r="B12" s="3"/>
      <c r="C12" s="3"/>
      <c r="D12" s="3"/>
      <c r="E12" s="149" t="s">
        <v>63</v>
      </c>
      <c r="F12" s="114" t="s">
        <v>21</v>
      </c>
      <c r="G12" s="59" t="s">
        <v>22</v>
      </c>
      <c r="H12" s="59" t="s">
        <v>56</v>
      </c>
      <c r="I12" s="59" t="s">
        <v>55</v>
      </c>
      <c r="J12" s="59" t="s">
        <v>36</v>
      </c>
      <c r="K12" s="5"/>
      <c r="L12" s="39" t="s">
        <v>30</v>
      </c>
      <c r="M12" s="5"/>
      <c r="N12" s="80"/>
      <c r="O12" s="60" t="s">
        <v>36</v>
      </c>
      <c r="P12" s="129"/>
      <c r="Q12" s="5"/>
    </row>
    <row r="13" spans="1:22" x14ac:dyDescent="0.3">
      <c r="A13" s="1"/>
      <c r="B13" s="3"/>
      <c r="C13" s="3"/>
      <c r="D13" s="3"/>
      <c r="E13" s="149"/>
      <c r="F13" s="43"/>
      <c r="G13" s="44"/>
      <c r="H13" s="44">
        <v>10</v>
      </c>
      <c r="I13" s="44">
        <v>5</v>
      </c>
      <c r="J13" s="127" t="str">
        <f>O13</f>
        <v/>
      </c>
      <c r="K13" s="5"/>
      <c r="L13" s="5"/>
      <c r="M13" s="5"/>
      <c r="N13" s="129"/>
      <c r="O13" s="133" t="str">
        <f>IF(OR(ISBLANK(F13),ISBLANK(G13),ISBLANK(H13),ISBLANK(I13),F13=0,G13=0,H13=0,I13=0),"",((F13/G13)*(I13/H13)))</f>
        <v/>
      </c>
      <c r="P13" s="129"/>
      <c r="Q13" s="5"/>
    </row>
    <row r="14" spans="1:22" x14ac:dyDescent="0.3">
      <c r="A14" s="1"/>
      <c r="B14" s="3"/>
      <c r="C14" s="3"/>
      <c r="D14" s="3"/>
      <c r="E14" s="149"/>
      <c r="F14" s="43"/>
      <c r="G14" s="44"/>
      <c r="H14" s="44">
        <v>10</v>
      </c>
      <c r="I14" s="44">
        <v>10</v>
      </c>
      <c r="J14" s="127" t="str">
        <f>O14</f>
        <v/>
      </c>
      <c r="K14" s="5"/>
      <c r="L14" s="5"/>
      <c r="M14" s="5"/>
      <c r="N14" s="129"/>
      <c r="O14" s="133" t="str">
        <f>IF(OR(ISBLANK(F14),ISBLANK(G14),ISBLANK(H14),ISBLANK(I14),F14=0,G14=0,H14=0,I14=0),"",((F14/G14)*(I14/H14)))</f>
        <v/>
      </c>
      <c r="P14" s="129"/>
      <c r="Q14" s="5"/>
    </row>
    <row r="15" spans="1:22" x14ac:dyDescent="0.3">
      <c r="A15" s="1"/>
      <c r="B15" s="3"/>
      <c r="C15" s="3"/>
      <c r="D15" s="3"/>
      <c r="E15" s="149"/>
      <c r="F15" s="43"/>
      <c r="G15" s="44"/>
      <c r="H15" s="44">
        <v>10</v>
      </c>
      <c r="I15" s="44">
        <v>20</v>
      </c>
      <c r="J15" s="127" t="str">
        <f>O15</f>
        <v/>
      </c>
      <c r="K15" s="5"/>
      <c r="L15" s="5"/>
      <c r="M15" s="5"/>
      <c r="N15" s="129"/>
      <c r="O15" s="133" t="str">
        <f>IF(OR(ISBLANK(F15),ISBLANK(G15),ISBLANK(H15),ISBLANK(I15),F15=0,G15=0,H15=0,I15=0),"",((F15/G15)*(I15/H15)))</f>
        <v/>
      </c>
      <c r="P15" s="129"/>
      <c r="Q15" s="5"/>
    </row>
    <row r="16" spans="1:22" x14ac:dyDescent="0.3">
      <c r="A16" s="1"/>
      <c r="B16" s="3"/>
      <c r="C16" s="3"/>
      <c r="D16" s="3"/>
      <c r="E16" s="86"/>
      <c r="F16" s="110"/>
      <c r="G16" s="61"/>
      <c r="H16" s="12"/>
      <c r="I16" s="138" t="s">
        <v>61</v>
      </c>
      <c r="J16" s="139" t="str">
        <f>O16</f>
        <v/>
      </c>
      <c r="K16" s="5"/>
      <c r="L16" s="38"/>
      <c r="M16" s="38"/>
      <c r="N16" s="129"/>
      <c r="O16" s="134" t="str">
        <f>IF(COUNT(J13:J15)=0,"",(AVERAGE(J13:J15)))</f>
        <v/>
      </c>
      <c r="P16" s="129"/>
      <c r="Q16" s="5"/>
    </row>
    <row r="17" spans="1:22" x14ac:dyDescent="0.3">
      <c r="A17" s="1"/>
      <c r="B17" s="3"/>
      <c r="C17" s="3"/>
      <c r="D17" s="3"/>
      <c r="E17" s="86"/>
      <c r="F17" s="110"/>
      <c r="G17" s="61"/>
      <c r="H17" s="110"/>
      <c r="I17" s="5"/>
      <c r="J17" s="33"/>
      <c r="K17" s="5"/>
      <c r="L17" s="38"/>
      <c r="M17" s="38"/>
      <c r="N17" s="129"/>
      <c r="O17" s="5"/>
      <c r="P17" s="129"/>
      <c r="Q17" s="5"/>
    </row>
    <row r="18" spans="1:22" x14ac:dyDescent="0.3">
      <c r="A18" s="1"/>
      <c r="B18" s="3"/>
      <c r="C18" s="3"/>
      <c r="D18" s="3"/>
      <c r="E18" s="113" t="s">
        <v>54</v>
      </c>
      <c r="F18" s="3"/>
      <c r="G18" s="3"/>
      <c r="H18" s="3"/>
      <c r="I18" s="3"/>
      <c r="J18" s="3"/>
      <c r="K18" s="3"/>
      <c r="L18" s="3"/>
      <c r="M18" s="3"/>
      <c r="N18" s="33"/>
      <c r="O18" s="33"/>
      <c r="P18" s="33"/>
      <c r="Q18" s="5"/>
      <c r="R18" s="78"/>
    </row>
    <row r="19" spans="1:22" ht="45" x14ac:dyDescent="0.3">
      <c r="A19" s="1"/>
      <c r="B19" s="3"/>
      <c r="C19" s="162">
        <v>1</v>
      </c>
      <c r="D19" s="143" t="s">
        <v>0</v>
      </c>
      <c r="E19" s="155" t="s">
        <v>58</v>
      </c>
      <c r="F19" s="171" t="s">
        <v>14</v>
      </c>
      <c r="G19" s="171"/>
      <c r="H19" s="147" t="s">
        <v>15</v>
      </c>
      <c r="I19" s="167"/>
      <c r="J19" s="53" t="s">
        <v>16</v>
      </c>
      <c r="K19" s="53" t="s">
        <v>17</v>
      </c>
      <c r="L19" s="55" t="s">
        <v>37</v>
      </c>
      <c r="M19" s="54"/>
      <c r="N19" s="55" t="s">
        <v>27</v>
      </c>
      <c r="O19" s="56"/>
      <c r="P19" s="55" t="s">
        <v>27</v>
      </c>
      <c r="Q19" s="5"/>
      <c r="R19" s="78"/>
    </row>
    <row r="20" spans="1:22" s="65" customFormat="1" ht="16.5" x14ac:dyDescent="0.3">
      <c r="A20" s="34"/>
      <c r="B20" s="35"/>
      <c r="C20" s="163"/>
      <c r="D20" s="144"/>
      <c r="E20" s="156"/>
      <c r="F20" s="98" t="s">
        <v>32</v>
      </c>
      <c r="G20" s="98" t="s">
        <v>33</v>
      </c>
      <c r="H20" s="98" t="s">
        <v>43</v>
      </c>
      <c r="I20" s="98" t="s">
        <v>44</v>
      </c>
      <c r="J20" s="98" t="s">
        <v>45</v>
      </c>
      <c r="K20" s="98" t="s">
        <v>46</v>
      </c>
      <c r="L20" s="101" t="s">
        <v>38</v>
      </c>
      <c r="M20" s="102" t="s">
        <v>26</v>
      </c>
      <c r="N20" s="101" t="s">
        <v>23</v>
      </c>
      <c r="O20" s="103" t="s">
        <v>18</v>
      </c>
      <c r="P20" s="101" t="s">
        <v>18</v>
      </c>
      <c r="Q20" s="93"/>
      <c r="R20" s="78"/>
      <c r="S20" s="31"/>
      <c r="T20" s="31"/>
      <c r="U20" s="31"/>
    </row>
    <row r="21" spans="1:22" x14ac:dyDescent="0.3">
      <c r="A21" s="1"/>
      <c r="B21" s="3"/>
      <c r="C21" s="163"/>
      <c r="D21" s="168"/>
      <c r="E21" s="64" t="s">
        <v>57</v>
      </c>
      <c r="F21" s="131"/>
      <c r="G21" s="116"/>
      <c r="H21" s="46"/>
      <c r="I21" s="46"/>
      <c r="J21" s="132"/>
      <c r="K21" s="132"/>
      <c r="L21" s="40" t="str">
        <f>$J$9</f>
        <v/>
      </c>
      <c r="M21" s="48" t="str">
        <f>IF(OR(ISBLANK(F21),ISBLANK(G21),ISBLANK(H21),ISBLANK(I21),ISBLANK(J21),ISBLANK(K21),ISBLANK(L21),L21=""),"",((((H21+I21)/2)-J21-K21-L21)/((F21+G21)/2)*100))</f>
        <v/>
      </c>
      <c r="N21" s="40" t="str">
        <f>M21</f>
        <v/>
      </c>
      <c r="O21" s="48" t="str">
        <f>IF(OR(N21=""),"",N21/1000)</f>
        <v/>
      </c>
      <c r="P21" s="40" t="str">
        <f>O21</f>
        <v/>
      </c>
      <c r="Q21" s="5"/>
      <c r="S21" s="65"/>
      <c r="T21" s="65"/>
      <c r="U21" s="65"/>
    </row>
    <row r="22" spans="1:22" x14ac:dyDescent="0.3">
      <c r="A22" s="1"/>
      <c r="B22" s="3"/>
      <c r="C22" s="163"/>
      <c r="D22" s="169"/>
      <c r="E22" s="63"/>
      <c r="F22" s="100"/>
      <c r="G22" s="61"/>
      <c r="H22" s="61"/>
      <c r="I22" s="61"/>
      <c r="J22" s="61"/>
      <c r="K22" s="61"/>
      <c r="L22" s="33"/>
      <c r="M22" s="112"/>
      <c r="N22" s="33"/>
      <c r="O22" s="112"/>
      <c r="P22" s="99"/>
      <c r="Q22" s="5"/>
    </row>
    <row r="23" spans="1:22" ht="45" x14ac:dyDescent="0.3">
      <c r="A23" s="1"/>
      <c r="B23" s="3"/>
      <c r="C23" s="163"/>
      <c r="D23" s="169"/>
      <c r="E23" s="3"/>
      <c r="F23" s="3"/>
      <c r="G23" s="172" t="s">
        <v>53</v>
      </c>
      <c r="H23" s="142" t="s">
        <v>29</v>
      </c>
      <c r="I23" s="142"/>
      <c r="J23" s="142"/>
      <c r="K23" s="142"/>
      <c r="L23" s="142"/>
      <c r="M23" s="50"/>
      <c r="N23" s="55" t="s">
        <v>27</v>
      </c>
      <c r="O23" s="56"/>
      <c r="P23" s="55" t="s">
        <v>27</v>
      </c>
      <c r="Q23" s="5"/>
    </row>
    <row r="24" spans="1:22" s="65" customFormat="1" ht="30" x14ac:dyDescent="0.3">
      <c r="A24" s="34"/>
      <c r="B24" s="35"/>
      <c r="C24" s="163"/>
      <c r="D24" s="89"/>
      <c r="E24" s="35"/>
      <c r="F24" s="35"/>
      <c r="G24" s="173"/>
      <c r="H24" s="57" t="s">
        <v>50</v>
      </c>
      <c r="I24" s="59" t="s">
        <v>36</v>
      </c>
      <c r="J24" s="57" t="s">
        <v>64</v>
      </c>
      <c r="K24" s="114" t="s">
        <v>65</v>
      </c>
      <c r="L24" s="57" t="s">
        <v>24</v>
      </c>
      <c r="M24" s="58" t="s">
        <v>26</v>
      </c>
      <c r="N24" s="59" t="s">
        <v>23</v>
      </c>
      <c r="O24" s="60" t="s">
        <v>18</v>
      </c>
      <c r="P24" s="59" t="s">
        <v>18</v>
      </c>
      <c r="Q24" s="93"/>
      <c r="R24" s="31"/>
      <c r="S24" s="31"/>
      <c r="T24" s="31"/>
      <c r="U24" s="31"/>
    </row>
    <row r="25" spans="1:22" s="65" customFormat="1" x14ac:dyDescent="0.3">
      <c r="A25" s="34"/>
      <c r="B25" s="35"/>
      <c r="C25" s="163"/>
      <c r="D25" s="169"/>
      <c r="E25" s="35"/>
      <c r="F25" s="35"/>
      <c r="G25" s="64" t="s">
        <v>25</v>
      </c>
      <c r="H25" s="116"/>
      <c r="I25" s="127" t="str">
        <f>$J$16</f>
        <v/>
      </c>
      <c r="J25" s="46">
        <v>100</v>
      </c>
      <c r="K25" s="46"/>
      <c r="L25" s="46"/>
      <c r="M25" s="48" t="str">
        <f>IF(OR(ISBLANK(J25),ISBLANK(L25),ISBLANK(I25),ISBLANK(H25),ISBLANK(K25),I25=""),"",(I25*J25*(L25/K25)*(100/H25)))</f>
        <v/>
      </c>
      <c r="N25" s="40" t="str">
        <f>M25</f>
        <v/>
      </c>
      <c r="O25" s="48" t="str">
        <f>IF(OR(N25=""),"",N25/1000)</f>
        <v/>
      </c>
      <c r="P25" s="40" t="str">
        <f>O25</f>
        <v/>
      </c>
      <c r="Q25" s="93"/>
      <c r="R25" s="31"/>
    </row>
    <row r="26" spans="1:22" s="65" customFormat="1" x14ac:dyDescent="0.3">
      <c r="A26" s="34"/>
      <c r="B26" s="35"/>
      <c r="C26" s="163"/>
      <c r="D26" s="169"/>
      <c r="E26" s="35"/>
      <c r="F26" s="35"/>
      <c r="G26" s="35"/>
      <c r="H26" s="63"/>
      <c r="I26" s="45"/>
      <c r="J26" s="12"/>
      <c r="K26" s="45"/>
      <c r="L26" s="45"/>
      <c r="M26" s="105"/>
      <c r="N26" s="33"/>
      <c r="O26" s="105"/>
      <c r="P26" s="99"/>
      <c r="Q26" s="93"/>
      <c r="R26" s="31"/>
    </row>
    <row r="27" spans="1:22" s="65" customFormat="1" ht="45" x14ac:dyDescent="0.3">
      <c r="A27" s="34"/>
      <c r="B27" s="35"/>
      <c r="C27" s="163"/>
      <c r="D27" s="169"/>
      <c r="E27" s="63"/>
      <c r="F27" s="35"/>
      <c r="G27" s="35"/>
      <c r="H27" s="61"/>
      <c r="I27" s="61"/>
      <c r="J27" s="61"/>
      <c r="K27" s="3"/>
      <c r="L27" s="143" t="s">
        <v>51</v>
      </c>
      <c r="M27" s="63"/>
      <c r="N27" s="55" t="s">
        <v>27</v>
      </c>
      <c r="O27" s="56"/>
      <c r="P27" s="55" t="s">
        <v>27</v>
      </c>
      <c r="Q27" s="36"/>
    </row>
    <row r="28" spans="1:22" s="65" customFormat="1" x14ac:dyDescent="0.3">
      <c r="A28" s="34"/>
      <c r="B28" s="35"/>
      <c r="C28" s="163"/>
      <c r="D28" s="169"/>
      <c r="E28" s="35"/>
      <c r="F28" s="35"/>
      <c r="G28" s="35"/>
      <c r="H28" s="35"/>
      <c r="I28" s="61"/>
      <c r="J28" s="61"/>
      <c r="K28" s="3"/>
      <c r="L28" s="144"/>
      <c r="M28" s="108" t="s">
        <v>26</v>
      </c>
      <c r="N28" s="59" t="s">
        <v>23</v>
      </c>
      <c r="O28" s="60" t="s">
        <v>18</v>
      </c>
      <c r="P28" s="59" t="s">
        <v>18</v>
      </c>
      <c r="Q28" s="36"/>
    </row>
    <row r="29" spans="1:22" s="65" customFormat="1" x14ac:dyDescent="0.3">
      <c r="A29" s="34"/>
      <c r="B29" s="35"/>
      <c r="C29" s="163"/>
      <c r="D29" s="169"/>
      <c r="E29" s="35"/>
      <c r="F29" s="35"/>
      <c r="G29" s="35"/>
      <c r="H29" s="35"/>
      <c r="I29" s="61"/>
      <c r="J29" s="61"/>
      <c r="K29" s="3"/>
      <c r="L29" s="64" t="s">
        <v>57</v>
      </c>
      <c r="M29" s="48" t="str">
        <f>IF(OR(N21=""),"",(N21))</f>
        <v/>
      </c>
      <c r="N29" s="130" t="str">
        <f>M29</f>
        <v/>
      </c>
      <c r="O29" s="48" t="str">
        <f>IF(OR(N29=""),"",N29/1000)</f>
        <v/>
      </c>
      <c r="P29" s="40" t="str">
        <f>O29</f>
        <v/>
      </c>
      <c r="Q29" s="36"/>
    </row>
    <row r="30" spans="1:22" x14ac:dyDescent="0.3">
      <c r="A30" s="1"/>
      <c r="B30" s="3"/>
      <c r="C30" s="163"/>
      <c r="D30" s="169"/>
      <c r="E30" s="3"/>
      <c r="F30" s="3"/>
      <c r="G30" s="3"/>
      <c r="H30" s="3"/>
      <c r="I30" s="3"/>
      <c r="J30" s="3"/>
      <c r="K30" s="3"/>
      <c r="L30" s="115" t="s">
        <v>25</v>
      </c>
      <c r="M30" s="48" t="str">
        <f>IF(OR(N25=""),"",(N25))</f>
        <v/>
      </c>
      <c r="N30" s="40" t="str">
        <f>M30</f>
        <v/>
      </c>
      <c r="O30" s="48" t="str">
        <f>IF(OR(N30=""),"",N30/1000)</f>
        <v/>
      </c>
      <c r="P30" s="40" t="str">
        <f>O30</f>
        <v/>
      </c>
      <c r="Q30" s="3"/>
      <c r="S30" s="65"/>
      <c r="T30" s="65"/>
      <c r="U30" s="65"/>
      <c r="V30" s="65"/>
    </row>
    <row r="31" spans="1:22" x14ac:dyDescent="0.3">
      <c r="A31" s="1"/>
      <c r="B31" s="3"/>
      <c r="C31" s="164"/>
      <c r="D31" s="170"/>
      <c r="E31" s="111"/>
      <c r="F31" s="111"/>
      <c r="G31" s="111"/>
      <c r="H31" s="111"/>
      <c r="I31" s="111"/>
      <c r="J31" s="111"/>
      <c r="K31" s="111"/>
      <c r="L31" s="115" t="s">
        <v>28</v>
      </c>
      <c r="M31" s="48" t="str">
        <f>IF(OR(N29="",N30=""),"",(N29+N30))</f>
        <v/>
      </c>
      <c r="N31" s="40" t="str">
        <f>M31</f>
        <v/>
      </c>
      <c r="O31" s="48" t="str">
        <f>IF(OR(N31=""),"",N31/1000)</f>
        <v/>
      </c>
      <c r="P31" s="40" t="str">
        <f>O31</f>
        <v/>
      </c>
      <c r="Q31" s="3"/>
      <c r="S31" s="65"/>
    </row>
    <row r="32" spans="1:22" x14ac:dyDescent="0.3">
      <c r="A32" s="1"/>
      <c r="B32" s="3"/>
      <c r="C32" s="72"/>
      <c r="D32" s="63"/>
      <c r="E32" s="73"/>
      <c r="F32" s="61"/>
      <c r="G32" s="33"/>
      <c r="H32" s="3"/>
      <c r="I32" s="3"/>
      <c r="J32" s="3"/>
      <c r="K32" s="3"/>
      <c r="L32" s="3"/>
      <c r="M32" s="3"/>
      <c r="N32" s="33"/>
      <c r="O32" s="33"/>
      <c r="P32" s="33"/>
      <c r="Q32" s="3"/>
      <c r="S32" s="65"/>
    </row>
    <row r="33" spans="1:19" ht="45" x14ac:dyDescent="0.3">
      <c r="A33" s="1"/>
      <c r="B33" s="3"/>
      <c r="C33" s="162">
        <v>2</v>
      </c>
      <c r="D33" s="143" t="s">
        <v>0</v>
      </c>
      <c r="E33" s="174" t="s">
        <v>58</v>
      </c>
      <c r="F33" s="171" t="s">
        <v>14</v>
      </c>
      <c r="G33" s="171"/>
      <c r="H33" s="149" t="s">
        <v>15</v>
      </c>
      <c r="I33" s="149"/>
      <c r="J33" s="53" t="s">
        <v>16</v>
      </c>
      <c r="K33" s="53" t="s">
        <v>17</v>
      </c>
      <c r="L33" s="55" t="s">
        <v>37</v>
      </c>
      <c r="M33" s="54"/>
      <c r="N33" s="55" t="s">
        <v>27</v>
      </c>
      <c r="O33" s="56"/>
      <c r="P33" s="55" t="s">
        <v>27</v>
      </c>
      <c r="Q33" s="3"/>
      <c r="S33" s="65"/>
    </row>
    <row r="34" spans="1:19" ht="16.5" x14ac:dyDescent="0.3">
      <c r="A34" s="1"/>
      <c r="B34" s="3"/>
      <c r="C34" s="163"/>
      <c r="D34" s="144"/>
      <c r="E34" s="174"/>
      <c r="F34" s="57" t="s">
        <v>32</v>
      </c>
      <c r="G34" s="57" t="s">
        <v>33</v>
      </c>
      <c r="H34" s="57" t="s">
        <v>43</v>
      </c>
      <c r="I34" s="57" t="s">
        <v>44</v>
      </c>
      <c r="J34" s="57" t="s">
        <v>45</v>
      </c>
      <c r="K34" s="57" t="s">
        <v>46</v>
      </c>
      <c r="L34" s="59" t="s">
        <v>38</v>
      </c>
      <c r="M34" s="58" t="s">
        <v>26</v>
      </c>
      <c r="N34" s="59" t="s">
        <v>23</v>
      </c>
      <c r="O34" s="60" t="s">
        <v>18</v>
      </c>
      <c r="P34" s="59" t="s">
        <v>18</v>
      </c>
      <c r="Q34" s="3"/>
      <c r="S34" s="65"/>
    </row>
    <row r="35" spans="1:19" x14ac:dyDescent="0.3">
      <c r="A35" s="1"/>
      <c r="B35" s="3"/>
      <c r="C35" s="163"/>
      <c r="D35" s="168"/>
      <c r="E35" s="64" t="s">
        <v>57</v>
      </c>
      <c r="F35" s="131"/>
      <c r="G35" s="116"/>
      <c r="H35" s="46"/>
      <c r="I35" s="46"/>
      <c r="J35" s="132"/>
      <c r="K35" s="132"/>
      <c r="L35" s="40" t="str">
        <f>$J$9</f>
        <v/>
      </c>
      <c r="M35" s="48" t="str">
        <f>IF(OR(ISBLANK(F35),ISBLANK(G35),ISBLANK(H35),ISBLANK(I35),ISBLANK(J35),ISBLANK(K35),ISBLANK(L35),L35=""),"",((((H35+I35)/2)-J35-K35-L35)/((F35+G35)/2)*100))</f>
        <v/>
      </c>
      <c r="N35" s="40" t="str">
        <f>M35</f>
        <v/>
      </c>
      <c r="O35" s="48" t="str">
        <f>IF(OR(N35=""),"",N35/1000)</f>
        <v/>
      </c>
      <c r="P35" s="40" t="str">
        <f>O35</f>
        <v/>
      </c>
      <c r="Q35" s="3"/>
      <c r="S35" s="65"/>
    </row>
    <row r="36" spans="1:19" x14ac:dyDescent="0.3">
      <c r="A36" s="1"/>
      <c r="B36" s="3"/>
      <c r="C36" s="163"/>
      <c r="D36" s="169"/>
      <c r="E36" s="63"/>
      <c r="F36" s="100"/>
      <c r="G36" s="61"/>
      <c r="H36" s="61"/>
      <c r="I36" s="61"/>
      <c r="J36" s="61"/>
      <c r="K36" s="61"/>
      <c r="L36" s="33"/>
      <c r="M36" s="112"/>
      <c r="N36" s="33"/>
      <c r="O36" s="112"/>
      <c r="P36" s="99"/>
      <c r="Q36" s="3"/>
      <c r="S36" s="65"/>
    </row>
    <row r="37" spans="1:19" ht="45" x14ac:dyDescent="0.3">
      <c r="A37" s="1"/>
      <c r="B37" s="3"/>
      <c r="C37" s="163"/>
      <c r="D37" s="169"/>
      <c r="E37" s="3"/>
      <c r="F37" s="3"/>
      <c r="G37" s="172" t="s">
        <v>53</v>
      </c>
      <c r="H37" s="142" t="s">
        <v>29</v>
      </c>
      <c r="I37" s="142"/>
      <c r="J37" s="142"/>
      <c r="K37" s="142"/>
      <c r="L37" s="142"/>
      <c r="M37" s="50"/>
      <c r="N37" s="55" t="s">
        <v>27</v>
      </c>
      <c r="O37" s="56"/>
      <c r="P37" s="55" t="s">
        <v>27</v>
      </c>
      <c r="Q37" s="3"/>
      <c r="S37" s="65"/>
    </row>
    <row r="38" spans="1:19" ht="30" x14ac:dyDescent="0.3">
      <c r="A38" s="1"/>
      <c r="B38" s="3"/>
      <c r="C38" s="163"/>
      <c r="D38" s="89"/>
      <c r="E38" s="35"/>
      <c r="F38" s="35"/>
      <c r="G38" s="173"/>
      <c r="H38" s="57" t="s">
        <v>50</v>
      </c>
      <c r="I38" s="59" t="s">
        <v>36</v>
      </c>
      <c r="J38" s="57" t="s">
        <v>64</v>
      </c>
      <c r="K38" s="114" t="s">
        <v>65</v>
      </c>
      <c r="L38" s="57" t="s">
        <v>24</v>
      </c>
      <c r="M38" s="58" t="s">
        <v>26</v>
      </c>
      <c r="N38" s="59" t="s">
        <v>23</v>
      </c>
      <c r="O38" s="60" t="s">
        <v>18</v>
      </c>
      <c r="P38" s="59" t="s">
        <v>18</v>
      </c>
      <c r="Q38" s="3"/>
      <c r="S38" s="65"/>
    </row>
    <row r="39" spans="1:19" x14ac:dyDescent="0.3">
      <c r="A39" s="1"/>
      <c r="B39" s="3"/>
      <c r="C39" s="163"/>
      <c r="D39" s="169"/>
      <c r="E39" s="35"/>
      <c r="F39" s="35"/>
      <c r="G39" s="64" t="s">
        <v>25</v>
      </c>
      <c r="H39" s="116"/>
      <c r="I39" s="127" t="str">
        <f>$J$16</f>
        <v/>
      </c>
      <c r="J39" s="46">
        <v>100</v>
      </c>
      <c r="K39" s="46"/>
      <c r="L39" s="46"/>
      <c r="M39" s="48" t="str">
        <f>IF(OR(ISBLANK(J39),ISBLANK(L39),ISBLANK(I39),ISBLANK(H39),ISBLANK(K39),I39=""),"",(I39*J39*(L39/K39)*(100/H39)))</f>
        <v/>
      </c>
      <c r="N39" s="40" t="str">
        <f>M39</f>
        <v/>
      </c>
      <c r="O39" s="48" t="str">
        <f>IF(OR(N39=""),"",N39/1000)</f>
        <v/>
      </c>
      <c r="P39" s="40" t="str">
        <f>O39</f>
        <v/>
      </c>
      <c r="Q39" s="3"/>
      <c r="S39" s="65"/>
    </row>
    <row r="40" spans="1:19" x14ac:dyDescent="0.3">
      <c r="A40" s="1"/>
      <c r="B40" s="3"/>
      <c r="C40" s="163"/>
      <c r="D40" s="169"/>
      <c r="E40" s="35"/>
      <c r="F40" s="35"/>
      <c r="G40" s="35"/>
      <c r="H40" s="63"/>
      <c r="I40" s="45"/>
      <c r="J40" s="12"/>
      <c r="K40" s="45"/>
      <c r="L40" s="45"/>
      <c r="M40" s="105"/>
      <c r="N40" s="33"/>
      <c r="O40" s="105"/>
      <c r="P40" s="99"/>
      <c r="Q40" s="3"/>
      <c r="S40" s="65"/>
    </row>
    <row r="41" spans="1:19" ht="45" x14ac:dyDescent="0.3">
      <c r="A41" s="1"/>
      <c r="B41" s="3"/>
      <c r="C41" s="163"/>
      <c r="D41" s="169"/>
      <c r="E41" s="63"/>
      <c r="F41" s="35"/>
      <c r="G41" s="35"/>
      <c r="H41" s="61"/>
      <c r="I41" s="61"/>
      <c r="J41" s="61"/>
      <c r="K41" s="3"/>
      <c r="L41" s="143" t="s">
        <v>51</v>
      </c>
      <c r="M41" s="63"/>
      <c r="N41" s="55" t="s">
        <v>27</v>
      </c>
      <c r="O41" s="56"/>
      <c r="P41" s="55" t="s">
        <v>27</v>
      </c>
      <c r="Q41" s="3"/>
      <c r="S41" s="65"/>
    </row>
    <row r="42" spans="1:19" x14ac:dyDescent="0.3">
      <c r="A42" s="1"/>
      <c r="B42" s="3"/>
      <c r="C42" s="163"/>
      <c r="D42" s="169"/>
      <c r="E42" s="35"/>
      <c r="F42" s="35"/>
      <c r="G42" s="35"/>
      <c r="H42" s="35"/>
      <c r="I42" s="61"/>
      <c r="J42" s="61"/>
      <c r="K42" s="3"/>
      <c r="L42" s="144"/>
      <c r="M42" s="108" t="s">
        <v>26</v>
      </c>
      <c r="N42" s="59" t="s">
        <v>23</v>
      </c>
      <c r="O42" s="60" t="s">
        <v>18</v>
      </c>
      <c r="P42" s="59" t="s">
        <v>18</v>
      </c>
      <c r="Q42" s="3"/>
      <c r="S42" s="65"/>
    </row>
    <row r="43" spans="1:19" x14ac:dyDescent="0.3">
      <c r="A43" s="1"/>
      <c r="B43" s="3"/>
      <c r="C43" s="163"/>
      <c r="D43" s="169"/>
      <c r="E43" s="35"/>
      <c r="F43" s="35"/>
      <c r="G43" s="35"/>
      <c r="H43" s="35"/>
      <c r="I43" s="61"/>
      <c r="J43" s="61"/>
      <c r="K43" s="3"/>
      <c r="L43" s="64" t="s">
        <v>57</v>
      </c>
      <c r="M43" s="48" t="str">
        <f>IF(OR(N35=""),"",(N35))</f>
        <v/>
      </c>
      <c r="N43" s="130" t="str">
        <f>M43</f>
        <v/>
      </c>
      <c r="O43" s="48" t="str">
        <f>IF(OR(N43=""),"",N43/1000)</f>
        <v/>
      </c>
      <c r="P43" s="40" t="str">
        <f>O43</f>
        <v/>
      </c>
      <c r="Q43" s="3"/>
      <c r="S43" s="65"/>
    </row>
    <row r="44" spans="1:19" x14ac:dyDescent="0.3">
      <c r="A44" s="1"/>
      <c r="B44" s="3"/>
      <c r="C44" s="163"/>
      <c r="D44" s="169"/>
      <c r="E44" s="35"/>
      <c r="F44" s="35"/>
      <c r="G44" s="35"/>
      <c r="H44" s="35"/>
      <c r="I44" s="61"/>
      <c r="J44" s="61"/>
      <c r="K44" s="3"/>
      <c r="L44" s="115" t="s">
        <v>25</v>
      </c>
      <c r="M44" s="48" t="str">
        <f>IF(OR(N39=""),"",(N39))</f>
        <v/>
      </c>
      <c r="N44" s="130" t="str">
        <f>M44</f>
        <v/>
      </c>
      <c r="O44" s="48" t="str">
        <f>IF(OR(N44=""),"",N44/1000)</f>
        <v/>
      </c>
      <c r="P44" s="40" t="str">
        <f>O44</f>
        <v/>
      </c>
      <c r="Q44" s="3"/>
      <c r="S44" s="65"/>
    </row>
    <row r="45" spans="1:19" x14ac:dyDescent="0.3">
      <c r="A45" s="1"/>
      <c r="B45" s="3"/>
      <c r="C45" s="164"/>
      <c r="D45" s="170"/>
      <c r="E45" s="111"/>
      <c r="F45" s="111"/>
      <c r="G45" s="111"/>
      <c r="H45" s="111"/>
      <c r="I45" s="111"/>
      <c r="J45" s="111"/>
      <c r="K45" s="111"/>
      <c r="L45" s="115" t="s">
        <v>28</v>
      </c>
      <c r="M45" s="48" t="str">
        <f>IF(OR(N43="",N44=""),"",(N43+N44))</f>
        <v/>
      </c>
      <c r="N45" s="40" t="str">
        <f>M45</f>
        <v/>
      </c>
      <c r="O45" s="48" t="str">
        <f>IF(OR(N45=""),"",N45/1000)</f>
        <v/>
      </c>
      <c r="P45" s="40" t="str">
        <f>O45</f>
        <v/>
      </c>
      <c r="Q45" s="3"/>
      <c r="S45" s="65"/>
    </row>
    <row r="46" spans="1:19" x14ac:dyDescent="0.3">
      <c r="A46" s="1"/>
      <c r="B46" s="3"/>
      <c r="C46" s="72"/>
      <c r="D46" s="63"/>
      <c r="E46" s="73"/>
      <c r="F46" s="61"/>
      <c r="G46" s="33"/>
      <c r="H46" s="3"/>
      <c r="I46" s="3"/>
      <c r="J46" s="3"/>
      <c r="K46" s="3"/>
      <c r="L46" s="3"/>
      <c r="M46" s="3"/>
      <c r="N46" s="33"/>
      <c r="O46" s="33"/>
      <c r="P46" s="33"/>
      <c r="Q46" s="3"/>
      <c r="S46" s="65"/>
    </row>
    <row r="47" spans="1:19" ht="45" x14ac:dyDescent="0.3">
      <c r="A47" s="1"/>
      <c r="B47" s="3"/>
      <c r="C47" s="162">
        <v>3</v>
      </c>
      <c r="D47" s="143" t="s">
        <v>0</v>
      </c>
      <c r="E47" s="174" t="s">
        <v>58</v>
      </c>
      <c r="F47" s="171" t="s">
        <v>14</v>
      </c>
      <c r="G47" s="171"/>
      <c r="H47" s="149" t="s">
        <v>15</v>
      </c>
      <c r="I47" s="149"/>
      <c r="J47" s="53" t="s">
        <v>16</v>
      </c>
      <c r="K47" s="53" t="s">
        <v>17</v>
      </c>
      <c r="L47" s="55" t="s">
        <v>37</v>
      </c>
      <c r="M47" s="54"/>
      <c r="N47" s="55" t="s">
        <v>27</v>
      </c>
      <c r="O47" s="56"/>
      <c r="P47" s="55" t="s">
        <v>27</v>
      </c>
      <c r="Q47" s="3"/>
      <c r="S47" s="65"/>
    </row>
    <row r="48" spans="1:19" ht="16.5" x14ac:dyDescent="0.3">
      <c r="A48" s="1"/>
      <c r="B48" s="3"/>
      <c r="C48" s="163"/>
      <c r="D48" s="144"/>
      <c r="E48" s="174"/>
      <c r="F48" s="57" t="s">
        <v>32</v>
      </c>
      <c r="G48" s="57" t="s">
        <v>33</v>
      </c>
      <c r="H48" s="57" t="s">
        <v>43</v>
      </c>
      <c r="I48" s="57" t="s">
        <v>44</v>
      </c>
      <c r="J48" s="57" t="s">
        <v>45</v>
      </c>
      <c r="K48" s="57" t="s">
        <v>46</v>
      </c>
      <c r="L48" s="59" t="s">
        <v>38</v>
      </c>
      <c r="M48" s="58" t="s">
        <v>26</v>
      </c>
      <c r="N48" s="59" t="s">
        <v>23</v>
      </c>
      <c r="O48" s="60" t="s">
        <v>18</v>
      </c>
      <c r="P48" s="59" t="s">
        <v>18</v>
      </c>
      <c r="Q48" s="3"/>
      <c r="S48" s="65"/>
    </row>
    <row r="49" spans="1:19" x14ac:dyDescent="0.3">
      <c r="A49" s="1"/>
      <c r="B49" s="3"/>
      <c r="C49" s="163"/>
      <c r="D49" s="168"/>
      <c r="E49" s="64" t="s">
        <v>57</v>
      </c>
      <c r="F49" s="131"/>
      <c r="G49" s="116"/>
      <c r="H49" s="46"/>
      <c r="I49" s="46"/>
      <c r="J49" s="132"/>
      <c r="K49" s="132"/>
      <c r="L49" s="40" t="str">
        <f>$J$9</f>
        <v/>
      </c>
      <c r="M49" s="48" t="str">
        <f>IF(OR(ISBLANK(F49),ISBLANK(G49),ISBLANK(H49),ISBLANK(I49),ISBLANK(J49),ISBLANK(K49),ISBLANK(L49),L49=""),"",((((H49+I49)/2)-J49-K49-L49)/((F49+G49)/2)*100))</f>
        <v/>
      </c>
      <c r="N49" s="40" t="str">
        <f>M49</f>
        <v/>
      </c>
      <c r="O49" s="48" t="str">
        <f>IF(OR(N49=""),"",N49/1000)</f>
        <v/>
      </c>
      <c r="P49" s="40" t="str">
        <f>O49</f>
        <v/>
      </c>
      <c r="Q49" s="3"/>
      <c r="S49" s="65"/>
    </row>
    <row r="50" spans="1:19" x14ac:dyDescent="0.3">
      <c r="A50" s="1"/>
      <c r="B50" s="3"/>
      <c r="C50" s="163"/>
      <c r="D50" s="169"/>
      <c r="E50" s="63"/>
      <c r="F50" s="100"/>
      <c r="G50" s="61"/>
      <c r="H50" s="61"/>
      <c r="I50" s="61"/>
      <c r="J50" s="61"/>
      <c r="K50" s="61"/>
      <c r="L50" s="33"/>
      <c r="M50" s="112"/>
      <c r="N50" s="33"/>
      <c r="O50" s="112"/>
      <c r="P50" s="99"/>
      <c r="Q50" s="3"/>
      <c r="S50" s="65"/>
    </row>
    <row r="51" spans="1:19" ht="45" x14ac:dyDescent="0.3">
      <c r="A51" s="1"/>
      <c r="B51" s="3"/>
      <c r="C51" s="163"/>
      <c r="D51" s="169"/>
      <c r="E51" s="3"/>
      <c r="F51" s="3"/>
      <c r="G51" s="172" t="s">
        <v>53</v>
      </c>
      <c r="H51" s="142" t="s">
        <v>29</v>
      </c>
      <c r="I51" s="142"/>
      <c r="J51" s="142"/>
      <c r="K51" s="142"/>
      <c r="L51" s="142"/>
      <c r="M51" s="50"/>
      <c r="N51" s="55" t="s">
        <v>27</v>
      </c>
      <c r="O51" s="56"/>
      <c r="P51" s="55" t="s">
        <v>27</v>
      </c>
      <c r="Q51" s="3"/>
      <c r="S51" s="65"/>
    </row>
    <row r="52" spans="1:19" ht="30" x14ac:dyDescent="0.3">
      <c r="A52" s="1"/>
      <c r="B52" s="3"/>
      <c r="C52" s="163"/>
      <c r="D52" s="89"/>
      <c r="E52" s="35"/>
      <c r="F52" s="35"/>
      <c r="G52" s="173"/>
      <c r="H52" s="57" t="s">
        <v>50</v>
      </c>
      <c r="I52" s="59" t="s">
        <v>36</v>
      </c>
      <c r="J52" s="57" t="s">
        <v>64</v>
      </c>
      <c r="K52" s="114" t="s">
        <v>65</v>
      </c>
      <c r="L52" s="57" t="s">
        <v>24</v>
      </c>
      <c r="M52" s="58" t="s">
        <v>26</v>
      </c>
      <c r="N52" s="59" t="s">
        <v>23</v>
      </c>
      <c r="O52" s="60" t="s">
        <v>18</v>
      </c>
      <c r="P52" s="59" t="s">
        <v>18</v>
      </c>
      <c r="Q52" s="3"/>
      <c r="S52" s="65"/>
    </row>
    <row r="53" spans="1:19" x14ac:dyDescent="0.3">
      <c r="A53" s="1"/>
      <c r="B53" s="3"/>
      <c r="C53" s="163"/>
      <c r="D53" s="169"/>
      <c r="E53" s="35"/>
      <c r="F53" s="35"/>
      <c r="G53" s="64" t="s">
        <v>25</v>
      </c>
      <c r="H53" s="116"/>
      <c r="I53" s="127" t="str">
        <f>$J$16</f>
        <v/>
      </c>
      <c r="J53" s="46">
        <v>100</v>
      </c>
      <c r="K53" s="46"/>
      <c r="L53" s="46"/>
      <c r="M53" s="48" t="str">
        <f>IF(OR(ISBLANK(J53),ISBLANK(L53),ISBLANK(I53),ISBLANK(H53),ISBLANK(K53),I53=""),"",(I53*J53*(L53/K53)*(100/H53)))</f>
        <v/>
      </c>
      <c r="N53" s="40" t="str">
        <f>M53</f>
        <v/>
      </c>
      <c r="O53" s="48" t="str">
        <f>IF(OR(N53=""),"",N53/1000)</f>
        <v/>
      </c>
      <c r="P53" s="40" t="str">
        <f>O53</f>
        <v/>
      </c>
      <c r="Q53" s="3"/>
      <c r="S53" s="65"/>
    </row>
    <row r="54" spans="1:19" x14ac:dyDescent="0.3">
      <c r="A54" s="1"/>
      <c r="B54" s="3"/>
      <c r="C54" s="163"/>
      <c r="D54" s="169"/>
      <c r="E54" s="35"/>
      <c r="F54" s="35"/>
      <c r="G54" s="35"/>
      <c r="H54" s="63"/>
      <c r="I54" s="45"/>
      <c r="J54" s="12"/>
      <c r="K54" s="45"/>
      <c r="L54" s="45"/>
      <c r="M54" s="105"/>
      <c r="N54" s="33"/>
      <c r="O54" s="105"/>
      <c r="P54" s="99"/>
      <c r="Q54" s="3"/>
      <c r="S54" s="65"/>
    </row>
    <row r="55" spans="1:19" ht="45" x14ac:dyDescent="0.3">
      <c r="A55" s="1"/>
      <c r="B55" s="3"/>
      <c r="C55" s="163"/>
      <c r="D55" s="169"/>
      <c r="E55" s="63"/>
      <c r="F55" s="35"/>
      <c r="G55" s="35"/>
      <c r="H55" s="61"/>
      <c r="I55" s="61"/>
      <c r="J55" s="61"/>
      <c r="K55" s="3"/>
      <c r="L55" s="143" t="s">
        <v>51</v>
      </c>
      <c r="M55" s="63"/>
      <c r="N55" s="55" t="s">
        <v>27</v>
      </c>
      <c r="O55" s="56"/>
      <c r="P55" s="55" t="s">
        <v>27</v>
      </c>
      <c r="Q55" s="3"/>
      <c r="S55" s="65"/>
    </row>
    <row r="56" spans="1:19" x14ac:dyDescent="0.3">
      <c r="A56" s="1"/>
      <c r="B56" s="3"/>
      <c r="C56" s="163"/>
      <c r="D56" s="169"/>
      <c r="E56" s="35"/>
      <c r="F56" s="35"/>
      <c r="G56" s="35"/>
      <c r="H56" s="35"/>
      <c r="I56" s="61"/>
      <c r="J56" s="61"/>
      <c r="K56" s="3"/>
      <c r="L56" s="144"/>
      <c r="M56" s="108" t="s">
        <v>26</v>
      </c>
      <c r="N56" s="59" t="s">
        <v>23</v>
      </c>
      <c r="O56" s="60" t="s">
        <v>18</v>
      </c>
      <c r="P56" s="59" t="s">
        <v>18</v>
      </c>
      <c r="Q56" s="3"/>
      <c r="S56" s="65"/>
    </row>
    <row r="57" spans="1:19" x14ac:dyDescent="0.3">
      <c r="A57" s="1"/>
      <c r="B57" s="3"/>
      <c r="C57" s="163"/>
      <c r="D57" s="169"/>
      <c r="E57" s="35"/>
      <c r="F57" s="35"/>
      <c r="G57" s="35"/>
      <c r="H57" s="35"/>
      <c r="I57" s="61"/>
      <c r="J57" s="61"/>
      <c r="K57" s="3"/>
      <c r="L57" s="64" t="s">
        <v>57</v>
      </c>
      <c r="M57" s="48" t="str">
        <f>IF(OR(N49=""),"",(N49))</f>
        <v/>
      </c>
      <c r="N57" s="130" t="str">
        <f>M57</f>
        <v/>
      </c>
      <c r="O57" s="48" t="str">
        <f>IF(OR(N57=""),"",N57/1000)</f>
        <v/>
      </c>
      <c r="P57" s="40" t="str">
        <f>O57</f>
        <v/>
      </c>
      <c r="Q57" s="3"/>
      <c r="S57" s="65"/>
    </row>
    <row r="58" spans="1:19" x14ac:dyDescent="0.3">
      <c r="A58" s="1"/>
      <c r="B58" s="3"/>
      <c r="C58" s="163"/>
      <c r="D58" s="169"/>
      <c r="E58" s="3"/>
      <c r="F58" s="3"/>
      <c r="G58" s="3"/>
      <c r="H58" s="3"/>
      <c r="I58" s="3"/>
      <c r="J58" s="3"/>
      <c r="K58" s="3"/>
      <c r="L58" s="115" t="s">
        <v>25</v>
      </c>
      <c r="M58" s="48" t="str">
        <f>IF(OR(N53=""),"",(N53))</f>
        <v/>
      </c>
      <c r="N58" s="40" t="str">
        <f>M58</f>
        <v/>
      </c>
      <c r="O58" s="48" t="str">
        <f>IF(OR(N58=""),"",N58/1000)</f>
        <v/>
      </c>
      <c r="P58" s="40" t="str">
        <f>O58</f>
        <v/>
      </c>
      <c r="Q58" s="3"/>
      <c r="S58" s="65"/>
    </row>
    <row r="59" spans="1:19" x14ac:dyDescent="0.3">
      <c r="A59" s="1"/>
      <c r="B59" s="3"/>
      <c r="C59" s="164"/>
      <c r="D59" s="170"/>
      <c r="E59" s="111"/>
      <c r="F59" s="111"/>
      <c r="G59" s="111"/>
      <c r="H59" s="111"/>
      <c r="I59" s="111"/>
      <c r="J59" s="111"/>
      <c r="K59" s="111"/>
      <c r="L59" s="115" t="s">
        <v>28</v>
      </c>
      <c r="M59" s="48" t="str">
        <f>IF(OR(N57="",N58=""),"",(N57+N58))</f>
        <v/>
      </c>
      <c r="N59" s="40" t="str">
        <f>M59</f>
        <v/>
      </c>
      <c r="O59" s="48" t="str">
        <f>IF(OR(N59=""),"",N59/1000)</f>
        <v/>
      </c>
      <c r="P59" s="40" t="str">
        <f>O59</f>
        <v/>
      </c>
      <c r="Q59" s="3"/>
      <c r="S59" s="65"/>
    </row>
    <row r="60" spans="1:19" x14ac:dyDescent="0.3">
      <c r="A60" s="1"/>
      <c r="B60" s="3"/>
      <c r="C60" s="72"/>
      <c r="D60" s="63"/>
      <c r="E60" s="73"/>
      <c r="F60" s="61"/>
      <c r="G60" s="33"/>
      <c r="H60" s="3"/>
      <c r="I60" s="3"/>
      <c r="J60" s="3"/>
      <c r="K60" s="3"/>
      <c r="L60" s="3"/>
      <c r="M60" s="3"/>
      <c r="N60" s="33"/>
      <c r="O60" s="33"/>
      <c r="P60" s="33"/>
      <c r="Q60" s="3"/>
      <c r="S60" s="65"/>
    </row>
    <row r="61" spans="1:19" ht="45" x14ac:dyDescent="0.3">
      <c r="A61" s="1"/>
      <c r="B61" s="3"/>
      <c r="C61" s="162">
        <v>4</v>
      </c>
      <c r="D61" s="143" t="s">
        <v>0</v>
      </c>
      <c r="E61" s="174" t="s">
        <v>58</v>
      </c>
      <c r="F61" s="171" t="s">
        <v>14</v>
      </c>
      <c r="G61" s="171"/>
      <c r="H61" s="149" t="s">
        <v>15</v>
      </c>
      <c r="I61" s="149"/>
      <c r="J61" s="53" t="s">
        <v>16</v>
      </c>
      <c r="K61" s="53" t="s">
        <v>17</v>
      </c>
      <c r="L61" s="55" t="s">
        <v>37</v>
      </c>
      <c r="M61" s="54"/>
      <c r="N61" s="55" t="s">
        <v>27</v>
      </c>
      <c r="O61" s="56"/>
      <c r="P61" s="55" t="s">
        <v>27</v>
      </c>
      <c r="Q61" s="3"/>
      <c r="S61" s="65"/>
    </row>
    <row r="62" spans="1:19" ht="16.5" x14ac:dyDescent="0.3">
      <c r="A62" s="1"/>
      <c r="B62" s="3"/>
      <c r="C62" s="163"/>
      <c r="D62" s="144"/>
      <c r="E62" s="174"/>
      <c r="F62" s="57" t="s">
        <v>32</v>
      </c>
      <c r="G62" s="57" t="s">
        <v>33</v>
      </c>
      <c r="H62" s="57" t="s">
        <v>43</v>
      </c>
      <c r="I62" s="57" t="s">
        <v>44</v>
      </c>
      <c r="J62" s="57" t="s">
        <v>45</v>
      </c>
      <c r="K62" s="57" t="s">
        <v>46</v>
      </c>
      <c r="L62" s="59" t="s">
        <v>38</v>
      </c>
      <c r="M62" s="58" t="s">
        <v>26</v>
      </c>
      <c r="N62" s="59" t="s">
        <v>23</v>
      </c>
      <c r="O62" s="60" t="s">
        <v>18</v>
      </c>
      <c r="P62" s="59" t="s">
        <v>18</v>
      </c>
      <c r="Q62" s="3"/>
      <c r="S62" s="65"/>
    </row>
    <row r="63" spans="1:19" x14ac:dyDescent="0.3">
      <c r="A63" s="1"/>
      <c r="B63" s="3"/>
      <c r="C63" s="163"/>
      <c r="D63" s="168"/>
      <c r="E63" s="64" t="s">
        <v>57</v>
      </c>
      <c r="F63" s="131"/>
      <c r="G63" s="116"/>
      <c r="H63" s="46"/>
      <c r="I63" s="46"/>
      <c r="J63" s="132"/>
      <c r="K63" s="132"/>
      <c r="L63" s="40" t="str">
        <f>$J$9</f>
        <v/>
      </c>
      <c r="M63" s="48" t="str">
        <f>IF(OR(ISBLANK(F63),ISBLANK(G63),ISBLANK(H63),ISBLANK(I63),ISBLANK(J63),ISBLANK(K63),ISBLANK(L63),L63=""),"",((((H63+I63)/2)-J63-K63-L63)/((F63+G63)/2)*100))</f>
        <v/>
      </c>
      <c r="N63" s="40" t="str">
        <f>M63</f>
        <v/>
      </c>
      <c r="O63" s="48" t="str">
        <f>IF(OR(N63=""),"",N63/1000)</f>
        <v/>
      </c>
      <c r="P63" s="40" t="str">
        <f>O63</f>
        <v/>
      </c>
      <c r="Q63" s="3"/>
      <c r="S63" s="65"/>
    </row>
    <row r="64" spans="1:19" x14ac:dyDescent="0.3">
      <c r="A64" s="1"/>
      <c r="B64" s="3"/>
      <c r="C64" s="163"/>
      <c r="D64" s="169"/>
      <c r="E64" s="63"/>
      <c r="F64" s="100"/>
      <c r="G64" s="61"/>
      <c r="H64" s="61"/>
      <c r="I64" s="61"/>
      <c r="J64" s="61"/>
      <c r="K64" s="61"/>
      <c r="L64" s="33"/>
      <c r="M64" s="112"/>
      <c r="N64" s="33"/>
      <c r="O64" s="112"/>
      <c r="P64" s="99"/>
      <c r="Q64" s="3"/>
      <c r="S64" s="65"/>
    </row>
    <row r="65" spans="1:19" ht="45" x14ac:dyDescent="0.3">
      <c r="A65" s="1"/>
      <c r="B65" s="3"/>
      <c r="C65" s="163"/>
      <c r="D65" s="169"/>
      <c r="E65" s="3"/>
      <c r="F65" s="3"/>
      <c r="G65" s="172" t="s">
        <v>53</v>
      </c>
      <c r="H65" s="142" t="s">
        <v>29</v>
      </c>
      <c r="I65" s="142"/>
      <c r="J65" s="142"/>
      <c r="K65" s="142"/>
      <c r="L65" s="142"/>
      <c r="M65" s="50"/>
      <c r="N65" s="55" t="s">
        <v>27</v>
      </c>
      <c r="O65" s="56"/>
      <c r="P65" s="55" t="s">
        <v>27</v>
      </c>
      <c r="Q65" s="3"/>
      <c r="S65" s="65"/>
    </row>
    <row r="66" spans="1:19" ht="30" x14ac:dyDescent="0.3">
      <c r="A66" s="1"/>
      <c r="B66" s="3"/>
      <c r="C66" s="163"/>
      <c r="D66" s="89"/>
      <c r="E66" s="35"/>
      <c r="F66" s="35"/>
      <c r="G66" s="173"/>
      <c r="H66" s="57" t="s">
        <v>50</v>
      </c>
      <c r="I66" s="59" t="s">
        <v>36</v>
      </c>
      <c r="J66" s="57" t="s">
        <v>64</v>
      </c>
      <c r="K66" s="114" t="s">
        <v>65</v>
      </c>
      <c r="L66" s="57" t="s">
        <v>24</v>
      </c>
      <c r="M66" s="58" t="s">
        <v>26</v>
      </c>
      <c r="N66" s="59" t="s">
        <v>23</v>
      </c>
      <c r="O66" s="60" t="s">
        <v>18</v>
      </c>
      <c r="P66" s="59" t="s">
        <v>18</v>
      </c>
      <c r="Q66" s="3"/>
      <c r="S66" s="65"/>
    </row>
    <row r="67" spans="1:19" x14ac:dyDescent="0.3">
      <c r="A67" s="1"/>
      <c r="B67" s="3"/>
      <c r="C67" s="163"/>
      <c r="D67" s="169"/>
      <c r="E67" s="35"/>
      <c r="F67" s="35"/>
      <c r="G67" s="64" t="s">
        <v>25</v>
      </c>
      <c r="H67" s="116"/>
      <c r="I67" s="127" t="str">
        <f>$J$16</f>
        <v/>
      </c>
      <c r="J67" s="46">
        <v>100</v>
      </c>
      <c r="K67" s="46"/>
      <c r="L67" s="46"/>
      <c r="M67" s="48" t="str">
        <f>IF(OR(ISBLANK(J67),ISBLANK(L67),ISBLANK(I67),ISBLANK(H67),ISBLANK(K67),I67=""),"",(I67*J67*(L67/K67)*(100/H67)))</f>
        <v/>
      </c>
      <c r="N67" s="40" t="str">
        <f>M67</f>
        <v/>
      </c>
      <c r="O67" s="48" t="str">
        <f>IF(OR(N67=""),"",N67/1000)</f>
        <v/>
      </c>
      <c r="P67" s="40" t="str">
        <f>O67</f>
        <v/>
      </c>
      <c r="Q67" s="3"/>
      <c r="S67" s="65"/>
    </row>
    <row r="68" spans="1:19" x14ac:dyDescent="0.3">
      <c r="A68" s="1"/>
      <c r="B68" s="3"/>
      <c r="C68" s="163"/>
      <c r="D68" s="169"/>
      <c r="E68" s="35"/>
      <c r="F68" s="35"/>
      <c r="G68" s="35"/>
      <c r="H68" s="63"/>
      <c r="I68" s="45"/>
      <c r="J68" s="12"/>
      <c r="K68" s="45"/>
      <c r="L68" s="45"/>
      <c r="M68" s="105"/>
      <c r="N68" s="33"/>
      <c r="O68" s="105"/>
      <c r="P68" s="99"/>
      <c r="Q68" s="3"/>
      <c r="S68" s="65"/>
    </row>
    <row r="69" spans="1:19" ht="45" x14ac:dyDescent="0.3">
      <c r="A69" s="1"/>
      <c r="B69" s="3"/>
      <c r="C69" s="163"/>
      <c r="D69" s="169"/>
      <c r="E69" s="63"/>
      <c r="F69" s="35"/>
      <c r="G69" s="35"/>
      <c r="H69" s="61"/>
      <c r="I69" s="61"/>
      <c r="J69" s="61"/>
      <c r="K69" s="3"/>
      <c r="L69" s="143" t="s">
        <v>51</v>
      </c>
      <c r="M69" s="63"/>
      <c r="N69" s="55" t="s">
        <v>27</v>
      </c>
      <c r="O69" s="56"/>
      <c r="P69" s="55" t="s">
        <v>27</v>
      </c>
      <c r="Q69" s="3"/>
      <c r="S69" s="65"/>
    </row>
    <row r="70" spans="1:19" x14ac:dyDescent="0.3">
      <c r="A70" s="1"/>
      <c r="B70" s="3"/>
      <c r="C70" s="163"/>
      <c r="D70" s="169"/>
      <c r="E70" s="35"/>
      <c r="F70" s="35"/>
      <c r="G70" s="35"/>
      <c r="H70" s="35"/>
      <c r="I70" s="61"/>
      <c r="J70" s="61"/>
      <c r="K70" s="3"/>
      <c r="L70" s="144"/>
      <c r="M70" s="108" t="s">
        <v>26</v>
      </c>
      <c r="N70" s="59" t="s">
        <v>23</v>
      </c>
      <c r="O70" s="60" t="s">
        <v>18</v>
      </c>
      <c r="P70" s="59" t="s">
        <v>18</v>
      </c>
      <c r="Q70" s="3"/>
      <c r="S70" s="65"/>
    </row>
    <row r="71" spans="1:19" x14ac:dyDescent="0.3">
      <c r="A71" s="1"/>
      <c r="B71" s="3"/>
      <c r="C71" s="163"/>
      <c r="D71" s="169"/>
      <c r="E71" s="35"/>
      <c r="F71" s="35"/>
      <c r="G71" s="35"/>
      <c r="H71" s="35"/>
      <c r="I71" s="61"/>
      <c r="J71" s="61"/>
      <c r="K71" s="3"/>
      <c r="L71" s="64" t="s">
        <v>57</v>
      </c>
      <c r="M71" s="48" t="str">
        <f>IF(OR(N63=""),"",(N63))</f>
        <v/>
      </c>
      <c r="N71" s="130" t="str">
        <f>M71</f>
        <v/>
      </c>
      <c r="O71" s="48" t="str">
        <f>IF(OR(N71=""),"",N71/1000)</f>
        <v/>
      </c>
      <c r="P71" s="40" t="str">
        <f>O71</f>
        <v/>
      </c>
      <c r="Q71" s="3"/>
      <c r="S71" s="65"/>
    </row>
    <row r="72" spans="1:19" x14ac:dyDescent="0.3">
      <c r="A72" s="1"/>
      <c r="B72" s="3"/>
      <c r="C72" s="163"/>
      <c r="D72" s="169"/>
      <c r="E72" s="3"/>
      <c r="F72" s="3"/>
      <c r="G72" s="3"/>
      <c r="H72" s="3"/>
      <c r="I72" s="3"/>
      <c r="J72" s="3"/>
      <c r="K72" s="3"/>
      <c r="L72" s="115" t="s">
        <v>25</v>
      </c>
      <c r="M72" s="48" t="str">
        <f>IF(OR(N67=""),"",(N67))</f>
        <v/>
      </c>
      <c r="N72" s="40" t="str">
        <f>M72</f>
        <v/>
      </c>
      <c r="O72" s="48" t="str">
        <f>IF(OR(N72=""),"",N72/1000)</f>
        <v/>
      </c>
      <c r="P72" s="40" t="str">
        <f>O72</f>
        <v/>
      </c>
      <c r="Q72" s="3"/>
      <c r="S72" s="65"/>
    </row>
    <row r="73" spans="1:19" x14ac:dyDescent="0.3">
      <c r="A73" s="1"/>
      <c r="B73" s="3"/>
      <c r="C73" s="164"/>
      <c r="D73" s="170"/>
      <c r="E73" s="111"/>
      <c r="F73" s="111"/>
      <c r="G73" s="111"/>
      <c r="H73" s="111"/>
      <c r="I73" s="111"/>
      <c r="J73" s="111"/>
      <c r="K73" s="111"/>
      <c r="L73" s="115" t="s">
        <v>28</v>
      </c>
      <c r="M73" s="48" t="str">
        <f>IF(OR(N71="",N72=""),"",(N71+N72))</f>
        <v/>
      </c>
      <c r="N73" s="40" t="str">
        <f>M73</f>
        <v/>
      </c>
      <c r="O73" s="48" t="str">
        <f>IF(OR(N73=""),"",N73/1000)</f>
        <v/>
      </c>
      <c r="P73" s="40" t="str">
        <f>O73</f>
        <v/>
      </c>
      <c r="Q73" s="3"/>
      <c r="S73" s="65"/>
    </row>
    <row r="74" spans="1:19" x14ac:dyDescent="0.3">
      <c r="A74" s="1"/>
      <c r="B74" s="3"/>
      <c r="C74" s="72"/>
      <c r="D74" s="63"/>
      <c r="E74" s="73"/>
      <c r="F74" s="61"/>
      <c r="G74" s="33"/>
      <c r="H74" s="3"/>
      <c r="I74" s="3"/>
      <c r="J74" s="3"/>
      <c r="K74" s="3"/>
      <c r="L74" s="3"/>
      <c r="M74" s="3"/>
      <c r="N74" s="33"/>
      <c r="O74" s="33"/>
      <c r="P74" s="33"/>
      <c r="Q74" s="3"/>
      <c r="S74" s="65"/>
    </row>
    <row r="75" spans="1:19" ht="45" x14ac:dyDescent="0.3">
      <c r="A75" s="1"/>
      <c r="B75" s="3"/>
      <c r="C75" s="162">
        <v>5</v>
      </c>
      <c r="D75" s="143" t="s">
        <v>0</v>
      </c>
      <c r="E75" s="174" t="s">
        <v>58</v>
      </c>
      <c r="F75" s="171" t="s">
        <v>14</v>
      </c>
      <c r="G75" s="171"/>
      <c r="H75" s="149" t="s">
        <v>15</v>
      </c>
      <c r="I75" s="149"/>
      <c r="J75" s="53" t="s">
        <v>16</v>
      </c>
      <c r="K75" s="53" t="s">
        <v>17</v>
      </c>
      <c r="L75" s="55" t="s">
        <v>37</v>
      </c>
      <c r="M75" s="54"/>
      <c r="N75" s="55" t="s">
        <v>27</v>
      </c>
      <c r="O75" s="56"/>
      <c r="P75" s="55" t="s">
        <v>27</v>
      </c>
      <c r="Q75" s="3"/>
      <c r="S75" s="65"/>
    </row>
    <row r="76" spans="1:19" ht="16.5" x14ac:dyDescent="0.3">
      <c r="A76" s="1"/>
      <c r="B76" s="3"/>
      <c r="C76" s="163"/>
      <c r="D76" s="144"/>
      <c r="E76" s="174"/>
      <c r="F76" s="57" t="s">
        <v>32</v>
      </c>
      <c r="G76" s="57" t="s">
        <v>33</v>
      </c>
      <c r="H76" s="57" t="s">
        <v>43</v>
      </c>
      <c r="I76" s="57" t="s">
        <v>44</v>
      </c>
      <c r="J76" s="57" t="s">
        <v>45</v>
      </c>
      <c r="K76" s="57" t="s">
        <v>46</v>
      </c>
      <c r="L76" s="59" t="s">
        <v>38</v>
      </c>
      <c r="M76" s="58" t="s">
        <v>26</v>
      </c>
      <c r="N76" s="59" t="s">
        <v>23</v>
      </c>
      <c r="O76" s="60" t="s">
        <v>18</v>
      </c>
      <c r="P76" s="59" t="s">
        <v>18</v>
      </c>
      <c r="Q76" s="3"/>
      <c r="S76" s="65"/>
    </row>
    <row r="77" spans="1:19" x14ac:dyDescent="0.3">
      <c r="A77" s="1"/>
      <c r="B77" s="3"/>
      <c r="C77" s="163"/>
      <c r="D77" s="168"/>
      <c r="E77" s="64" t="s">
        <v>57</v>
      </c>
      <c r="F77" s="131"/>
      <c r="G77" s="116"/>
      <c r="H77" s="46"/>
      <c r="I77" s="46"/>
      <c r="J77" s="132"/>
      <c r="K77" s="132"/>
      <c r="L77" s="40" t="str">
        <f>$J$9</f>
        <v/>
      </c>
      <c r="M77" s="48" t="str">
        <f>IF(OR(ISBLANK(F77),ISBLANK(G77),ISBLANK(H77),ISBLANK(I77),ISBLANK(J77),ISBLANK(K77),ISBLANK(L77),L77=""),"",((((H77+I77)/2)-J77-K77-L77)/((F77+G77)/2)*100))</f>
        <v/>
      </c>
      <c r="N77" s="40" t="str">
        <f>M77</f>
        <v/>
      </c>
      <c r="O77" s="48" t="str">
        <f>IF(OR(N77=""),"",N77/1000)</f>
        <v/>
      </c>
      <c r="P77" s="40" t="str">
        <f>O77</f>
        <v/>
      </c>
      <c r="Q77" s="3"/>
      <c r="S77" s="65"/>
    </row>
    <row r="78" spans="1:19" x14ac:dyDescent="0.3">
      <c r="A78" s="1"/>
      <c r="B78" s="3"/>
      <c r="C78" s="163"/>
      <c r="D78" s="169"/>
      <c r="E78" s="63"/>
      <c r="F78" s="100"/>
      <c r="G78" s="61"/>
      <c r="H78" s="61"/>
      <c r="I78" s="61"/>
      <c r="J78" s="61"/>
      <c r="K78" s="61"/>
      <c r="L78" s="33"/>
      <c r="M78" s="112"/>
      <c r="N78" s="33"/>
      <c r="O78" s="112"/>
      <c r="P78" s="99"/>
      <c r="Q78" s="3"/>
      <c r="S78" s="65"/>
    </row>
    <row r="79" spans="1:19" ht="45" x14ac:dyDescent="0.3">
      <c r="A79" s="1"/>
      <c r="B79" s="3"/>
      <c r="C79" s="163"/>
      <c r="D79" s="169"/>
      <c r="E79" s="3"/>
      <c r="F79" s="3"/>
      <c r="G79" s="172" t="s">
        <v>53</v>
      </c>
      <c r="H79" s="142" t="s">
        <v>29</v>
      </c>
      <c r="I79" s="142"/>
      <c r="J79" s="142"/>
      <c r="K79" s="142"/>
      <c r="L79" s="142"/>
      <c r="M79" s="50"/>
      <c r="N79" s="55" t="s">
        <v>27</v>
      </c>
      <c r="O79" s="56"/>
      <c r="P79" s="55" t="s">
        <v>27</v>
      </c>
      <c r="Q79" s="3"/>
      <c r="S79" s="65"/>
    </row>
    <row r="80" spans="1:19" ht="30" x14ac:dyDescent="0.3">
      <c r="A80" s="1"/>
      <c r="B80" s="3"/>
      <c r="C80" s="163"/>
      <c r="D80" s="89"/>
      <c r="E80" s="35"/>
      <c r="F80" s="35"/>
      <c r="G80" s="173"/>
      <c r="H80" s="57" t="s">
        <v>50</v>
      </c>
      <c r="I80" s="59" t="s">
        <v>36</v>
      </c>
      <c r="J80" s="57" t="s">
        <v>64</v>
      </c>
      <c r="K80" s="114" t="s">
        <v>65</v>
      </c>
      <c r="L80" s="57" t="s">
        <v>24</v>
      </c>
      <c r="M80" s="58" t="s">
        <v>26</v>
      </c>
      <c r="N80" s="59" t="s">
        <v>23</v>
      </c>
      <c r="O80" s="60" t="s">
        <v>18</v>
      </c>
      <c r="P80" s="59" t="s">
        <v>18</v>
      </c>
      <c r="Q80" s="3"/>
      <c r="S80" s="65"/>
    </row>
    <row r="81" spans="1:19" x14ac:dyDescent="0.3">
      <c r="A81" s="1"/>
      <c r="B81" s="3"/>
      <c r="C81" s="163"/>
      <c r="D81" s="169"/>
      <c r="E81" s="35"/>
      <c r="F81" s="35"/>
      <c r="G81" s="64" t="s">
        <v>25</v>
      </c>
      <c r="H81" s="116"/>
      <c r="I81" s="127" t="str">
        <f>$J$16</f>
        <v/>
      </c>
      <c r="J81" s="46">
        <v>100</v>
      </c>
      <c r="K81" s="46"/>
      <c r="L81" s="46"/>
      <c r="M81" s="48" t="str">
        <f>IF(OR(ISBLANK(J81),ISBLANK(L81),ISBLANK(I81),ISBLANK(H81),ISBLANK(K81),I81=""),"",(I81*J81*(L81/K81)*(100/H81)))</f>
        <v/>
      </c>
      <c r="N81" s="40" t="str">
        <f>M81</f>
        <v/>
      </c>
      <c r="O81" s="48" t="str">
        <f>IF(OR(N81=""),"",N81/1000)</f>
        <v/>
      </c>
      <c r="P81" s="40" t="str">
        <f>O81</f>
        <v/>
      </c>
      <c r="Q81" s="3"/>
      <c r="S81" s="65"/>
    </row>
    <row r="82" spans="1:19" x14ac:dyDescent="0.3">
      <c r="A82" s="1"/>
      <c r="B82" s="3"/>
      <c r="C82" s="163"/>
      <c r="D82" s="169"/>
      <c r="E82" s="35"/>
      <c r="F82" s="35"/>
      <c r="G82" s="35"/>
      <c r="H82" s="63"/>
      <c r="I82" s="45"/>
      <c r="J82" s="12"/>
      <c r="K82" s="45"/>
      <c r="L82" s="45"/>
      <c r="M82" s="105"/>
      <c r="N82" s="33"/>
      <c r="O82" s="105"/>
      <c r="P82" s="99"/>
      <c r="Q82" s="3"/>
      <c r="S82" s="65"/>
    </row>
    <row r="83" spans="1:19" ht="45" x14ac:dyDescent="0.3">
      <c r="A83" s="1"/>
      <c r="B83" s="3"/>
      <c r="C83" s="163"/>
      <c r="D83" s="169"/>
      <c r="E83" s="63"/>
      <c r="F83" s="35"/>
      <c r="G83" s="35"/>
      <c r="H83" s="61"/>
      <c r="I83" s="61"/>
      <c r="J83" s="61"/>
      <c r="K83" s="3"/>
      <c r="L83" s="143" t="s">
        <v>51</v>
      </c>
      <c r="M83" s="63"/>
      <c r="N83" s="55" t="s">
        <v>27</v>
      </c>
      <c r="O83" s="56"/>
      <c r="P83" s="55" t="s">
        <v>27</v>
      </c>
      <c r="Q83" s="3"/>
      <c r="S83" s="65"/>
    </row>
    <row r="84" spans="1:19" x14ac:dyDescent="0.3">
      <c r="A84" s="1"/>
      <c r="B84" s="3"/>
      <c r="C84" s="163"/>
      <c r="D84" s="169"/>
      <c r="E84" s="35"/>
      <c r="F84" s="35"/>
      <c r="G84" s="35"/>
      <c r="H84" s="35"/>
      <c r="I84" s="61"/>
      <c r="J84" s="61"/>
      <c r="K84" s="3"/>
      <c r="L84" s="144"/>
      <c r="M84" s="108" t="s">
        <v>26</v>
      </c>
      <c r="N84" s="59" t="s">
        <v>23</v>
      </c>
      <c r="O84" s="60" t="s">
        <v>18</v>
      </c>
      <c r="P84" s="59" t="s">
        <v>18</v>
      </c>
      <c r="Q84" s="3"/>
      <c r="S84" s="65"/>
    </row>
    <row r="85" spans="1:19" x14ac:dyDescent="0.3">
      <c r="A85" s="1"/>
      <c r="B85" s="3"/>
      <c r="C85" s="163"/>
      <c r="D85" s="169"/>
      <c r="E85" s="35"/>
      <c r="F85" s="35"/>
      <c r="G85" s="35"/>
      <c r="H85" s="35"/>
      <c r="I85" s="61"/>
      <c r="J85" s="61"/>
      <c r="K85" s="3"/>
      <c r="L85" s="64" t="s">
        <v>57</v>
      </c>
      <c r="M85" s="48" t="str">
        <f>IF(OR(N77=""),"",(N77))</f>
        <v/>
      </c>
      <c r="N85" s="130" t="str">
        <f>M85</f>
        <v/>
      </c>
      <c r="O85" s="48" t="str">
        <f>IF(OR(N85=""),"",N85/1000)</f>
        <v/>
      </c>
      <c r="P85" s="40" t="str">
        <f>O85</f>
        <v/>
      </c>
      <c r="Q85" s="3"/>
      <c r="S85" s="65"/>
    </row>
    <row r="86" spans="1:19" x14ac:dyDescent="0.3">
      <c r="A86" s="1"/>
      <c r="B86" s="3"/>
      <c r="C86" s="163"/>
      <c r="D86" s="169"/>
      <c r="E86" s="3"/>
      <c r="F86" s="3"/>
      <c r="G86" s="3"/>
      <c r="H86" s="3"/>
      <c r="I86" s="3"/>
      <c r="J86" s="3"/>
      <c r="K86" s="3"/>
      <c r="L86" s="115" t="s">
        <v>25</v>
      </c>
      <c r="M86" s="48" t="str">
        <f>IF(OR(N81=""),"",(N81))</f>
        <v/>
      </c>
      <c r="N86" s="40" t="str">
        <f>M86</f>
        <v/>
      </c>
      <c r="O86" s="48" t="str">
        <f>IF(OR(N86=""),"",N86/1000)</f>
        <v/>
      </c>
      <c r="P86" s="40" t="str">
        <f>O86</f>
        <v/>
      </c>
      <c r="Q86" s="3"/>
      <c r="S86" s="65"/>
    </row>
    <row r="87" spans="1:19" x14ac:dyDescent="0.3">
      <c r="A87" s="1"/>
      <c r="B87" s="3"/>
      <c r="C87" s="164"/>
      <c r="D87" s="170"/>
      <c r="E87" s="111"/>
      <c r="F87" s="111"/>
      <c r="G87" s="111"/>
      <c r="H87" s="111"/>
      <c r="I87" s="111"/>
      <c r="J87" s="111"/>
      <c r="K87" s="111"/>
      <c r="L87" s="115" t="s">
        <v>28</v>
      </c>
      <c r="M87" s="48" t="str">
        <f>IF(OR(N85="",N86=""),"",(N85+N86))</f>
        <v/>
      </c>
      <c r="N87" s="40" t="str">
        <f>M87</f>
        <v/>
      </c>
      <c r="O87" s="48" t="str">
        <f>IF(OR(N87=""),"",N87/1000)</f>
        <v/>
      </c>
      <c r="P87" s="40" t="str">
        <f>O87</f>
        <v/>
      </c>
      <c r="Q87" s="3"/>
      <c r="S87" s="65"/>
    </row>
    <row r="88" spans="1:19" x14ac:dyDescent="0.3">
      <c r="A88" s="1"/>
      <c r="B88" s="3"/>
      <c r="C88" s="72"/>
      <c r="D88" s="63"/>
      <c r="E88" s="73"/>
      <c r="F88" s="61"/>
      <c r="G88" s="33"/>
      <c r="H88" s="3"/>
      <c r="I88" s="3"/>
      <c r="J88" s="3"/>
      <c r="K88" s="3"/>
      <c r="L88" s="3"/>
      <c r="M88" s="3"/>
      <c r="N88" s="33"/>
      <c r="O88" s="33"/>
      <c r="P88" s="33"/>
      <c r="Q88" s="3"/>
      <c r="S88" s="65"/>
    </row>
    <row r="89" spans="1:19" ht="45" x14ac:dyDescent="0.3">
      <c r="A89" s="1"/>
      <c r="B89" s="3"/>
      <c r="C89" s="162">
        <v>6</v>
      </c>
      <c r="D89" s="143" t="s">
        <v>0</v>
      </c>
      <c r="E89" s="174" t="s">
        <v>58</v>
      </c>
      <c r="F89" s="171" t="s">
        <v>14</v>
      </c>
      <c r="G89" s="171"/>
      <c r="H89" s="149" t="s">
        <v>15</v>
      </c>
      <c r="I89" s="149"/>
      <c r="J89" s="53" t="s">
        <v>16</v>
      </c>
      <c r="K89" s="53" t="s">
        <v>17</v>
      </c>
      <c r="L89" s="55" t="s">
        <v>37</v>
      </c>
      <c r="M89" s="54"/>
      <c r="N89" s="55" t="s">
        <v>27</v>
      </c>
      <c r="O89" s="56"/>
      <c r="P89" s="55" t="s">
        <v>27</v>
      </c>
      <c r="Q89" s="3"/>
      <c r="S89" s="65"/>
    </row>
    <row r="90" spans="1:19" ht="16.5" x14ac:dyDescent="0.3">
      <c r="A90" s="1"/>
      <c r="B90" s="3"/>
      <c r="C90" s="163"/>
      <c r="D90" s="144"/>
      <c r="E90" s="174"/>
      <c r="F90" s="57" t="s">
        <v>32</v>
      </c>
      <c r="G90" s="57" t="s">
        <v>33</v>
      </c>
      <c r="H90" s="57" t="s">
        <v>43</v>
      </c>
      <c r="I90" s="57" t="s">
        <v>44</v>
      </c>
      <c r="J90" s="57" t="s">
        <v>45</v>
      </c>
      <c r="K90" s="57" t="s">
        <v>46</v>
      </c>
      <c r="L90" s="59" t="s">
        <v>38</v>
      </c>
      <c r="M90" s="58" t="s">
        <v>26</v>
      </c>
      <c r="N90" s="59" t="s">
        <v>23</v>
      </c>
      <c r="O90" s="60" t="s">
        <v>18</v>
      </c>
      <c r="P90" s="59" t="s">
        <v>18</v>
      </c>
      <c r="Q90" s="3"/>
      <c r="S90" s="65"/>
    </row>
    <row r="91" spans="1:19" x14ac:dyDescent="0.3">
      <c r="A91" s="1"/>
      <c r="B91" s="3"/>
      <c r="C91" s="163"/>
      <c r="D91" s="168"/>
      <c r="E91" s="64" t="s">
        <v>57</v>
      </c>
      <c r="F91" s="131"/>
      <c r="G91" s="116"/>
      <c r="H91" s="46"/>
      <c r="I91" s="46"/>
      <c r="J91" s="132"/>
      <c r="K91" s="132"/>
      <c r="L91" s="40" t="str">
        <f>$J$9</f>
        <v/>
      </c>
      <c r="M91" s="48" t="str">
        <f>IF(OR(ISBLANK(F91),ISBLANK(G91),ISBLANK(H91),ISBLANK(I91),ISBLANK(J91),ISBLANK(K91),ISBLANK(L91),L91=""),"",((((H91+I91)/2)-J91-K91-L91)/((F91+G91)/2)*100))</f>
        <v/>
      </c>
      <c r="N91" s="40" t="str">
        <f>M91</f>
        <v/>
      </c>
      <c r="O91" s="48" t="str">
        <f>IF(OR(N91=""),"",N91/1000)</f>
        <v/>
      </c>
      <c r="P91" s="40" t="str">
        <f>O91</f>
        <v/>
      </c>
      <c r="Q91" s="3"/>
      <c r="S91" s="65"/>
    </row>
    <row r="92" spans="1:19" x14ac:dyDescent="0.3">
      <c r="A92" s="1"/>
      <c r="B92" s="3"/>
      <c r="C92" s="163"/>
      <c r="D92" s="169"/>
      <c r="E92" s="63"/>
      <c r="F92" s="100"/>
      <c r="G92" s="61"/>
      <c r="H92" s="61"/>
      <c r="I92" s="61"/>
      <c r="J92" s="61"/>
      <c r="K92" s="61"/>
      <c r="L92" s="33"/>
      <c r="M92" s="112"/>
      <c r="N92" s="33"/>
      <c r="O92" s="112"/>
      <c r="P92" s="99"/>
      <c r="Q92" s="3"/>
      <c r="S92" s="65"/>
    </row>
    <row r="93" spans="1:19" ht="45" x14ac:dyDescent="0.3">
      <c r="A93" s="1"/>
      <c r="B93" s="3"/>
      <c r="C93" s="163"/>
      <c r="D93" s="169"/>
      <c r="E93" s="3"/>
      <c r="F93" s="3"/>
      <c r="G93" s="172" t="s">
        <v>53</v>
      </c>
      <c r="H93" s="142" t="s">
        <v>29</v>
      </c>
      <c r="I93" s="142"/>
      <c r="J93" s="142"/>
      <c r="K93" s="142"/>
      <c r="L93" s="142"/>
      <c r="M93" s="50"/>
      <c r="N93" s="55" t="s">
        <v>27</v>
      </c>
      <c r="O93" s="56"/>
      <c r="P93" s="55" t="s">
        <v>27</v>
      </c>
      <c r="Q93" s="3"/>
      <c r="S93" s="65"/>
    </row>
    <row r="94" spans="1:19" ht="30" x14ac:dyDescent="0.3">
      <c r="A94" s="1"/>
      <c r="B94" s="3"/>
      <c r="C94" s="163"/>
      <c r="D94" s="89"/>
      <c r="E94" s="35"/>
      <c r="F94" s="35"/>
      <c r="G94" s="173"/>
      <c r="H94" s="57" t="s">
        <v>50</v>
      </c>
      <c r="I94" s="59" t="s">
        <v>36</v>
      </c>
      <c r="J94" s="57" t="s">
        <v>64</v>
      </c>
      <c r="K94" s="114" t="s">
        <v>65</v>
      </c>
      <c r="L94" s="57" t="s">
        <v>24</v>
      </c>
      <c r="M94" s="58" t="s">
        <v>26</v>
      </c>
      <c r="N94" s="59" t="s">
        <v>23</v>
      </c>
      <c r="O94" s="60" t="s">
        <v>18</v>
      </c>
      <c r="P94" s="59" t="s">
        <v>18</v>
      </c>
      <c r="Q94" s="3"/>
      <c r="S94" s="65"/>
    </row>
    <row r="95" spans="1:19" x14ac:dyDescent="0.3">
      <c r="A95" s="1"/>
      <c r="B95" s="3"/>
      <c r="C95" s="163"/>
      <c r="D95" s="169"/>
      <c r="E95" s="35"/>
      <c r="F95" s="35"/>
      <c r="G95" s="64" t="s">
        <v>25</v>
      </c>
      <c r="H95" s="116"/>
      <c r="I95" s="127" t="str">
        <f>$J$16</f>
        <v/>
      </c>
      <c r="J95" s="46">
        <v>100</v>
      </c>
      <c r="K95" s="46"/>
      <c r="L95" s="46"/>
      <c r="M95" s="48" t="str">
        <f>IF(OR(ISBLANK(J95),ISBLANK(L95),ISBLANK(I95),ISBLANK(H95),ISBLANK(K95),I95=""),"",(I95*J95*(L95/K95)*(100/H95)))</f>
        <v/>
      </c>
      <c r="N95" s="40" t="str">
        <f>M95</f>
        <v/>
      </c>
      <c r="O95" s="48" t="str">
        <f>IF(OR(N95=""),"",N95/1000)</f>
        <v/>
      </c>
      <c r="P95" s="40" t="str">
        <f>O95</f>
        <v/>
      </c>
      <c r="Q95" s="3"/>
      <c r="S95" s="65"/>
    </row>
    <row r="96" spans="1:19" x14ac:dyDescent="0.3">
      <c r="A96" s="1"/>
      <c r="B96" s="3"/>
      <c r="C96" s="163"/>
      <c r="D96" s="169"/>
      <c r="E96" s="35"/>
      <c r="F96" s="35"/>
      <c r="G96" s="35"/>
      <c r="H96" s="63"/>
      <c r="I96" s="45"/>
      <c r="J96" s="12"/>
      <c r="K96" s="45"/>
      <c r="L96" s="45"/>
      <c r="M96" s="105"/>
      <c r="N96" s="33"/>
      <c r="O96" s="105"/>
      <c r="P96" s="99"/>
      <c r="Q96" s="3"/>
      <c r="S96" s="65"/>
    </row>
    <row r="97" spans="1:19" ht="45" x14ac:dyDescent="0.3">
      <c r="A97" s="1"/>
      <c r="B97" s="3"/>
      <c r="C97" s="163"/>
      <c r="D97" s="169"/>
      <c r="E97" s="63"/>
      <c r="F97" s="35"/>
      <c r="G97" s="35"/>
      <c r="H97" s="61"/>
      <c r="I97" s="61"/>
      <c r="J97" s="61"/>
      <c r="K97" s="3"/>
      <c r="L97" s="143" t="s">
        <v>51</v>
      </c>
      <c r="M97" s="63"/>
      <c r="N97" s="55" t="s">
        <v>27</v>
      </c>
      <c r="O97" s="56"/>
      <c r="P97" s="55" t="s">
        <v>27</v>
      </c>
      <c r="Q97" s="3"/>
      <c r="S97" s="65"/>
    </row>
    <row r="98" spans="1:19" x14ac:dyDescent="0.3">
      <c r="A98" s="1"/>
      <c r="B98" s="3"/>
      <c r="C98" s="163"/>
      <c r="D98" s="169"/>
      <c r="E98" s="35"/>
      <c r="F98" s="35"/>
      <c r="G98" s="35"/>
      <c r="H98" s="35"/>
      <c r="I98" s="61"/>
      <c r="J98" s="61"/>
      <c r="K98" s="3"/>
      <c r="L98" s="144"/>
      <c r="M98" s="108" t="s">
        <v>26</v>
      </c>
      <c r="N98" s="59" t="s">
        <v>23</v>
      </c>
      <c r="O98" s="60" t="s">
        <v>18</v>
      </c>
      <c r="P98" s="59" t="s">
        <v>18</v>
      </c>
      <c r="Q98" s="3"/>
      <c r="S98" s="65"/>
    </row>
    <row r="99" spans="1:19" x14ac:dyDescent="0.3">
      <c r="A99" s="1"/>
      <c r="B99" s="3"/>
      <c r="C99" s="163"/>
      <c r="D99" s="169"/>
      <c r="E99" s="35"/>
      <c r="F99" s="35"/>
      <c r="G99" s="35"/>
      <c r="H99" s="35"/>
      <c r="I99" s="61"/>
      <c r="J99" s="61"/>
      <c r="K99" s="3"/>
      <c r="L99" s="64" t="s">
        <v>57</v>
      </c>
      <c r="M99" s="48" t="str">
        <f>IF(OR(N91=""),"",(N91))</f>
        <v/>
      </c>
      <c r="N99" s="130" t="str">
        <f>M99</f>
        <v/>
      </c>
      <c r="O99" s="48" t="str">
        <f>IF(OR(N99=""),"",N99/1000)</f>
        <v/>
      </c>
      <c r="P99" s="40" t="str">
        <f>O99</f>
        <v/>
      </c>
      <c r="Q99" s="3"/>
      <c r="S99" s="65"/>
    </row>
    <row r="100" spans="1:19" x14ac:dyDescent="0.3">
      <c r="A100" s="1"/>
      <c r="B100" s="3"/>
      <c r="C100" s="163"/>
      <c r="D100" s="169"/>
      <c r="E100" s="3"/>
      <c r="F100" s="3"/>
      <c r="G100" s="3"/>
      <c r="H100" s="3"/>
      <c r="I100" s="3"/>
      <c r="J100" s="3"/>
      <c r="K100" s="3"/>
      <c r="L100" s="115" t="s">
        <v>25</v>
      </c>
      <c r="M100" s="48" t="str">
        <f>IF(OR(N95=""),"",(N95))</f>
        <v/>
      </c>
      <c r="N100" s="40" t="str">
        <f>M100</f>
        <v/>
      </c>
      <c r="O100" s="48" t="str">
        <f>IF(OR(N100=""),"",N100/1000)</f>
        <v/>
      </c>
      <c r="P100" s="40" t="str">
        <f>O100</f>
        <v/>
      </c>
      <c r="Q100" s="3"/>
      <c r="S100" s="65"/>
    </row>
    <row r="101" spans="1:19" x14ac:dyDescent="0.3">
      <c r="A101" s="1"/>
      <c r="B101" s="3"/>
      <c r="C101" s="164"/>
      <c r="D101" s="170"/>
      <c r="E101" s="111"/>
      <c r="F101" s="111"/>
      <c r="G101" s="111"/>
      <c r="H101" s="111"/>
      <c r="I101" s="111"/>
      <c r="J101" s="111"/>
      <c r="K101" s="111"/>
      <c r="L101" s="115" t="s">
        <v>28</v>
      </c>
      <c r="M101" s="48" t="str">
        <f>IF(OR(N99="",N100=""),"",(N99+N100))</f>
        <v/>
      </c>
      <c r="N101" s="40" t="str">
        <f>M101</f>
        <v/>
      </c>
      <c r="O101" s="48" t="str">
        <f>IF(OR(N101=""),"",N101/1000)</f>
        <v/>
      </c>
      <c r="P101" s="40" t="str">
        <f>O101</f>
        <v/>
      </c>
      <c r="Q101" s="3"/>
      <c r="S101" s="65"/>
    </row>
    <row r="102" spans="1:19" x14ac:dyDescent="0.3">
      <c r="A102" s="1"/>
      <c r="B102" s="3"/>
      <c r="C102" s="72"/>
      <c r="D102" s="63"/>
      <c r="E102" s="73"/>
      <c r="F102" s="61"/>
      <c r="G102" s="33"/>
      <c r="H102" s="3"/>
      <c r="I102" s="3"/>
      <c r="J102" s="3"/>
      <c r="K102" s="3"/>
      <c r="L102" s="3"/>
      <c r="M102" s="3"/>
      <c r="N102" s="33"/>
      <c r="O102" s="33"/>
      <c r="P102" s="33"/>
      <c r="Q102" s="3"/>
      <c r="S102" s="65"/>
    </row>
    <row r="103" spans="1:19" ht="45" x14ac:dyDescent="0.3">
      <c r="A103" s="1"/>
      <c r="B103" s="3"/>
      <c r="C103" s="162">
        <v>7</v>
      </c>
      <c r="D103" s="143" t="s">
        <v>0</v>
      </c>
      <c r="E103" s="174" t="s">
        <v>58</v>
      </c>
      <c r="F103" s="171" t="s">
        <v>14</v>
      </c>
      <c r="G103" s="171"/>
      <c r="H103" s="149" t="s">
        <v>15</v>
      </c>
      <c r="I103" s="149"/>
      <c r="J103" s="53" t="s">
        <v>16</v>
      </c>
      <c r="K103" s="53" t="s">
        <v>17</v>
      </c>
      <c r="L103" s="55" t="s">
        <v>37</v>
      </c>
      <c r="M103" s="54"/>
      <c r="N103" s="55" t="s">
        <v>27</v>
      </c>
      <c r="O103" s="56"/>
      <c r="P103" s="55" t="s">
        <v>27</v>
      </c>
      <c r="Q103" s="3"/>
      <c r="S103" s="65"/>
    </row>
    <row r="104" spans="1:19" ht="16.5" x14ac:dyDescent="0.3">
      <c r="A104" s="1"/>
      <c r="B104" s="3"/>
      <c r="C104" s="163"/>
      <c r="D104" s="144"/>
      <c r="E104" s="174"/>
      <c r="F104" s="57" t="s">
        <v>32</v>
      </c>
      <c r="G104" s="57" t="s">
        <v>33</v>
      </c>
      <c r="H104" s="57" t="s">
        <v>43</v>
      </c>
      <c r="I104" s="57" t="s">
        <v>44</v>
      </c>
      <c r="J104" s="57" t="s">
        <v>45</v>
      </c>
      <c r="K104" s="57" t="s">
        <v>46</v>
      </c>
      <c r="L104" s="59" t="s">
        <v>38</v>
      </c>
      <c r="M104" s="58" t="s">
        <v>26</v>
      </c>
      <c r="N104" s="59" t="s">
        <v>23</v>
      </c>
      <c r="O104" s="60" t="s">
        <v>18</v>
      </c>
      <c r="P104" s="59" t="s">
        <v>18</v>
      </c>
      <c r="Q104" s="3"/>
      <c r="S104" s="65"/>
    </row>
    <row r="105" spans="1:19" x14ac:dyDescent="0.3">
      <c r="A105" s="1"/>
      <c r="B105" s="3"/>
      <c r="C105" s="163"/>
      <c r="D105" s="168"/>
      <c r="E105" s="64" t="s">
        <v>57</v>
      </c>
      <c r="F105" s="131"/>
      <c r="G105" s="116"/>
      <c r="H105" s="46"/>
      <c r="I105" s="46"/>
      <c r="J105" s="132"/>
      <c r="K105" s="132"/>
      <c r="L105" s="40" t="str">
        <f>$J$9</f>
        <v/>
      </c>
      <c r="M105" s="48" t="str">
        <f>IF(OR(ISBLANK(F105),ISBLANK(G105),ISBLANK(H105),ISBLANK(I105),ISBLANK(J105),ISBLANK(K105),ISBLANK(L105),L105=""),"",((((H105+I105)/2)-J105-K105-L105)/((F105+G105)/2)*100))</f>
        <v/>
      </c>
      <c r="N105" s="40" t="str">
        <f>M105</f>
        <v/>
      </c>
      <c r="O105" s="48" t="str">
        <f>IF(OR(N105=""),"",N105/1000)</f>
        <v/>
      </c>
      <c r="P105" s="40" t="str">
        <f>O105</f>
        <v/>
      </c>
      <c r="Q105" s="3"/>
      <c r="S105" s="65"/>
    </row>
    <row r="106" spans="1:19" x14ac:dyDescent="0.3">
      <c r="A106" s="1"/>
      <c r="B106" s="3"/>
      <c r="C106" s="163"/>
      <c r="D106" s="169"/>
      <c r="E106" s="63"/>
      <c r="F106" s="100"/>
      <c r="G106" s="61"/>
      <c r="H106" s="61"/>
      <c r="I106" s="61"/>
      <c r="J106" s="61"/>
      <c r="K106" s="61"/>
      <c r="L106" s="33"/>
      <c r="M106" s="112"/>
      <c r="N106" s="33"/>
      <c r="O106" s="112"/>
      <c r="P106" s="99"/>
      <c r="Q106" s="3"/>
      <c r="S106" s="65"/>
    </row>
    <row r="107" spans="1:19" ht="45" x14ac:dyDescent="0.3">
      <c r="A107" s="1"/>
      <c r="B107" s="3"/>
      <c r="C107" s="163"/>
      <c r="D107" s="169"/>
      <c r="E107" s="3"/>
      <c r="F107" s="3"/>
      <c r="G107" s="172" t="s">
        <v>53</v>
      </c>
      <c r="H107" s="142" t="s">
        <v>29</v>
      </c>
      <c r="I107" s="142"/>
      <c r="J107" s="142"/>
      <c r="K107" s="142"/>
      <c r="L107" s="142"/>
      <c r="M107" s="50"/>
      <c r="N107" s="55" t="s">
        <v>27</v>
      </c>
      <c r="O107" s="56"/>
      <c r="P107" s="55" t="s">
        <v>27</v>
      </c>
      <c r="Q107" s="3"/>
      <c r="S107" s="65"/>
    </row>
    <row r="108" spans="1:19" ht="30" x14ac:dyDescent="0.3">
      <c r="A108" s="1"/>
      <c r="B108" s="3"/>
      <c r="C108" s="163"/>
      <c r="D108" s="89"/>
      <c r="E108" s="35"/>
      <c r="F108" s="35"/>
      <c r="G108" s="173"/>
      <c r="H108" s="57" t="s">
        <v>50</v>
      </c>
      <c r="I108" s="59" t="s">
        <v>36</v>
      </c>
      <c r="J108" s="57" t="s">
        <v>64</v>
      </c>
      <c r="K108" s="114" t="s">
        <v>65</v>
      </c>
      <c r="L108" s="57" t="s">
        <v>24</v>
      </c>
      <c r="M108" s="58" t="s">
        <v>26</v>
      </c>
      <c r="N108" s="59" t="s">
        <v>23</v>
      </c>
      <c r="O108" s="60" t="s">
        <v>18</v>
      </c>
      <c r="P108" s="59" t="s">
        <v>18</v>
      </c>
      <c r="Q108" s="3"/>
      <c r="S108" s="65"/>
    </row>
    <row r="109" spans="1:19" x14ac:dyDescent="0.3">
      <c r="A109" s="1"/>
      <c r="B109" s="3"/>
      <c r="C109" s="163"/>
      <c r="D109" s="169"/>
      <c r="E109" s="35"/>
      <c r="F109" s="35"/>
      <c r="G109" s="64" t="s">
        <v>25</v>
      </c>
      <c r="H109" s="116"/>
      <c r="I109" s="127" t="str">
        <f>$J$16</f>
        <v/>
      </c>
      <c r="J109" s="46">
        <v>100</v>
      </c>
      <c r="K109" s="46"/>
      <c r="L109" s="46"/>
      <c r="M109" s="48" t="str">
        <f>IF(OR(ISBLANK(J109),ISBLANK(L109),ISBLANK(I109),ISBLANK(H109),ISBLANK(K109),I109=""),"",(I109*J109*(L109/K109)*(100/H109)))</f>
        <v/>
      </c>
      <c r="N109" s="40" t="str">
        <f>M109</f>
        <v/>
      </c>
      <c r="O109" s="48" t="str">
        <f>IF(OR(N109=""),"",N109/1000)</f>
        <v/>
      </c>
      <c r="P109" s="40" t="str">
        <f>O109</f>
        <v/>
      </c>
      <c r="Q109" s="3"/>
      <c r="S109" s="65"/>
    </row>
    <row r="110" spans="1:19" x14ac:dyDescent="0.3">
      <c r="A110" s="1"/>
      <c r="B110" s="3"/>
      <c r="C110" s="163"/>
      <c r="D110" s="169"/>
      <c r="E110" s="35"/>
      <c r="F110" s="35"/>
      <c r="G110" s="35"/>
      <c r="H110" s="63"/>
      <c r="I110" s="45"/>
      <c r="J110" s="12"/>
      <c r="K110" s="45"/>
      <c r="L110" s="45"/>
      <c r="M110" s="105"/>
      <c r="N110" s="33"/>
      <c r="O110" s="105"/>
      <c r="P110" s="99"/>
      <c r="Q110" s="3"/>
      <c r="S110" s="65"/>
    </row>
    <row r="111" spans="1:19" ht="45" x14ac:dyDescent="0.3">
      <c r="A111" s="1"/>
      <c r="B111" s="3"/>
      <c r="C111" s="163"/>
      <c r="D111" s="169"/>
      <c r="E111" s="63"/>
      <c r="F111" s="35"/>
      <c r="G111" s="35"/>
      <c r="H111" s="61"/>
      <c r="I111" s="61"/>
      <c r="J111" s="61"/>
      <c r="K111" s="3"/>
      <c r="L111" s="143" t="s">
        <v>51</v>
      </c>
      <c r="M111" s="63"/>
      <c r="N111" s="55" t="s">
        <v>27</v>
      </c>
      <c r="O111" s="56"/>
      <c r="P111" s="55" t="s">
        <v>27</v>
      </c>
      <c r="Q111" s="3"/>
      <c r="S111" s="65"/>
    </row>
    <row r="112" spans="1:19" x14ac:dyDescent="0.3">
      <c r="A112" s="1"/>
      <c r="B112" s="3"/>
      <c r="C112" s="163"/>
      <c r="D112" s="169"/>
      <c r="E112" s="35"/>
      <c r="F112" s="35"/>
      <c r="G112" s="35"/>
      <c r="H112" s="35"/>
      <c r="I112" s="61"/>
      <c r="J112" s="61"/>
      <c r="K112" s="3"/>
      <c r="L112" s="144"/>
      <c r="M112" s="108" t="s">
        <v>26</v>
      </c>
      <c r="N112" s="59" t="s">
        <v>23</v>
      </c>
      <c r="O112" s="60" t="s">
        <v>18</v>
      </c>
      <c r="P112" s="59" t="s">
        <v>18</v>
      </c>
      <c r="Q112" s="3"/>
      <c r="S112" s="65"/>
    </row>
    <row r="113" spans="1:19" x14ac:dyDescent="0.3">
      <c r="A113" s="1"/>
      <c r="B113" s="3"/>
      <c r="C113" s="163"/>
      <c r="D113" s="169"/>
      <c r="E113" s="35"/>
      <c r="F113" s="35"/>
      <c r="G113" s="35"/>
      <c r="H113" s="35"/>
      <c r="I113" s="61"/>
      <c r="J113" s="61"/>
      <c r="K113" s="3"/>
      <c r="L113" s="64" t="s">
        <v>57</v>
      </c>
      <c r="M113" s="48" t="str">
        <f>IF(OR(N105=""),"",(N105))</f>
        <v/>
      </c>
      <c r="N113" s="130" t="str">
        <f>M113</f>
        <v/>
      </c>
      <c r="O113" s="48" t="str">
        <f>IF(OR(N113=""),"",N113/1000)</f>
        <v/>
      </c>
      <c r="P113" s="40" t="str">
        <f>O113</f>
        <v/>
      </c>
      <c r="Q113" s="3"/>
      <c r="S113" s="65"/>
    </row>
    <row r="114" spans="1:19" x14ac:dyDescent="0.3">
      <c r="A114" s="1"/>
      <c r="B114" s="3"/>
      <c r="C114" s="163"/>
      <c r="D114" s="169"/>
      <c r="E114" s="3"/>
      <c r="F114" s="3"/>
      <c r="G114" s="3"/>
      <c r="H114" s="3"/>
      <c r="I114" s="3"/>
      <c r="J114" s="3"/>
      <c r="K114" s="3"/>
      <c r="L114" s="115" t="s">
        <v>25</v>
      </c>
      <c r="M114" s="48" t="str">
        <f>IF(OR(N109=""),"",(N109))</f>
        <v/>
      </c>
      <c r="N114" s="40" t="str">
        <f>M114</f>
        <v/>
      </c>
      <c r="O114" s="48" t="str">
        <f>IF(OR(N114=""),"",N114/1000)</f>
        <v/>
      </c>
      <c r="P114" s="40" t="str">
        <f>O114</f>
        <v/>
      </c>
      <c r="Q114" s="3"/>
      <c r="S114" s="65"/>
    </row>
    <row r="115" spans="1:19" x14ac:dyDescent="0.3">
      <c r="A115" s="1"/>
      <c r="B115" s="3"/>
      <c r="C115" s="164"/>
      <c r="D115" s="170"/>
      <c r="E115" s="111"/>
      <c r="F115" s="111"/>
      <c r="G115" s="111"/>
      <c r="H115" s="111"/>
      <c r="I115" s="111"/>
      <c r="J115" s="111"/>
      <c r="K115" s="111"/>
      <c r="L115" s="115" t="s">
        <v>28</v>
      </c>
      <c r="M115" s="48" t="str">
        <f>IF(OR(N113="",N114=""),"",(N113+N114))</f>
        <v/>
      </c>
      <c r="N115" s="40" t="str">
        <f>M115</f>
        <v/>
      </c>
      <c r="O115" s="48" t="str">
        <f>IF(OR(N115=""),"",N115/1000)</f>
        <v/>
      </c>
      <c r="P115" s="40" t="str">
        <f>O115</f>
        <v/>
      </c>
      <c r="Q115" s="3"/>
      <c r="S115" s="65"/>
    </row>
    <row r="116" spans="1:19" x14ac:dyDescent="0.3">
      <c r="A116" s="1"/>
      <c r="B116" s="3"/>
      <c r="C116" s="72"/>
      <c r="D116" s="63"/>
      <c r="E116" s="73"/>
      <c r="F116" s="61"/>
      <c r="G116" s="33"/>
      <c r="H116" s="3"/>
      <c r="I116" s="3"/>
      <c r="J116" s="3"/>
      <c r="K116" s="3"/>
      <c r="L116" s="3"/>
      <c r="M116" s="3"/>
      <c r="N116" s="33"/>
      <c r="O116" s="33"/>
      <c r="P116" s="33"/>
      <c r="Q116" s="3"/>
      <c r="S116" s="65"/>
    </row>
    <row r="117" spans="1:19" ht="45" x14ac:dyDescent="0.3">
      <c r="A117" s="1"/>
      <c r="B117" s="3"/>
      <c r="C117" s="162">
        <v>8</v>
      </c>
      <c r="D117" s="143" t="s">
        <v>0</v>
      </c>
      <c r="E117" s="174" t="s">
        <v>58</v>
      </c>
      <c r="F117" s="171" t="s">
        <v>14</v>
      </c>
      <c r="G117" s="171"/>
      <c r="H117" s="149" t="s">
        <v>15</v>
      </c>
      <c r="I117" s="149"/>
      <c r="J117" s="53" t="s">
        <v>16</v>
      </c>
      <c r="K117" s="53" t="s">
        <v>17</v>
      </c>
      <c r="L117" s="55" t="s">
        <v>37</v>
      </c>
      <c r="M117" s="54"/>
      <c r="N117" s="55" t="s">
        <v>27</v>
      </c>
      <c r="O117" s="56"/>
      <c r="P117" s="55" t="s">
        <v>27</v>
      </c>
      <c r="Q117" s="3"/>
      <c r="S117" s="65"/>
    </row>
    <row r="118" spans="1:19" ht="16.5" x14ac:dyDescent="0.3">
      <c r="A118" s="1"/>
      <c r="B118" s="3"/>
      <c r="C118" s="163"/>
      <c r="D118" s="144"/>
      <c r="E118" s="174"/>
      <c r="F118" s="57" t="s">
        <v>32</v>
      </c>
      <c r="G118" s="57" t="s">
        <v>33</v>
      </c>
      <c r="H118" s="57" t="s">
        <v>43</v>
      </c>
      <c r="I118" s="57" t="s">
        <v>44</v>
      </c>
      <c r="J118" s="57" t="s">
        <v>45</v>
      </c>
      <c r="K118" s="57" t="s">
        <v>46</v>
      </c>
      <c r="L118" s="59" t="s">
        <v>38</v>
      </c>
      <c r="M118" s="58" t="s">
        <v>26</v>
      </c>
      <c r="N118" s="59" t="s">
        <v>23</v>
      </c>
      <c r="O118" s="60" t="s">
        <v>18</v>
      </c>
      <c r="P118" s="59" t="s">
        <v>18</v>
      </c>
      <c r="Q118" s="3"/>
      <c r="S118" s="65"/>
    </row>
    <row r="119" spans="1:19" x14ac:dyDescent="0.3">
      <c r="A119" s="1"/>
      <c r="B119" s="3"/>
      <c r="C119" s="163"/>
      <c r="D119" s="168"/>
      <c r="E119" s="64" t="s">
        <v>57</v>
      </c>
      <c r="F119" s="131"/>
      <c r="G119" s="116"/>
      <c r="H119" s="46"/>
      <c r="I119" s="46"/>
      <c r="J119" s="132"/>
      <c r="K119" s="132"/>
      <c r="L119" s="40" t="str">
        <f>$J$9</f>
        <v/>
      </c>
      <c r="M119" s="48" t="str">
        <f>IF(OR(ISBLANK(F119),ISBLANK(G119),ISBLANK(H119),ISBLANK(I119),ISBLANK(J119),ISBLANK(K119),ISBLANK(L119),L119=""),"",((((H119+I119)/2)-J119-K119-L119)/((F119+G119)/2)*100))</f>
        <v/>
      </c>
      <c r="N119" s="40" t="str">
        <f>M119</f>
        <v/>
      </c>
      <c r="O119" s="48" t="str">
        <f>IF(OR(N119=""),"",N119/1000)</f>
        <v/>
      </c>
      <c r="P119" s="40" t="str">
        <f>O119</f>
        <v/>
      </c>
      <c r="Q119" s="3"/>
      <c r="S119" s="65"/>
    </row>
    <row r="120" spans="1:19" x14ac:dyDescent="0.3">
      <c r="A120" s="1"/>
      <c r="B120" s="3"/>
      <c r="C120" s="163"/>
      <c r="D120" s="169"/>
      <c r="E120" s="63"/>
      <c r="F120" s="100"/>
      <c r="G120" s="61"/>
      <c r="H120" s="61"/>
      <c r="I120" s="61"/>
      <c r="J120" s="61"/>
      <c r="K120" s="61"/>
      <c r="L120" s="33"/>
      <c r="M120" s="112"/>
      <c r="N120" s="33"/>
      <c r="O120" s="112"/>
      <c r="P120" s="99"/>
      <c r="Q120" s="3"/>
      <c r="S120" s="65"/>
    </row>
    <row r="121" spans="1:19" ht="45" x14ac:dyDescent="0.3">
      <c r="A121" s="1"/>
      <c r="B121" s="3"/>
      <c r="C121" s="163"/>
      <c r="D121" s="169"/>
      <c r="E121" s="3"/>
      <c r="F121" s="3"/>
      <c r="G121" s="172" t="s">
        <v>53</v>
      </c>
      <c r="H121" s="142" t="s">
        <v>29</v>
      </c>
      <c r="I121" s="142"/>
      <c r="J121" s="142"/>
      <c r="K121" s="142"/>
      <c r="L121" s="142"/>
      <c r="M121" s="50"/>
      <c r="N121" s="55" t="s">
        <v>27</v>
      </c>
      <c r="O121" s="56"/>
      <c r="P121" s="55" t="s">
        <v>27</v>
      </c>
      <c r="Q121" s="3"/>
      <c r="S121" s="65"/>
    </row>
    <row r="122" spans="1:19" ht="30" x14ac:dyDescent="0.3">
      <c r="A122" s="1"/>
      <c r="B122" s="3"/>
      <c r="C122" s="163"/>
      <c r="D122" s="89"/>
      <c r="E122" s="35"/>
      <c r="F122" s="35"/>
      <c r="G122" s="173"/>
      <c r="H122" s="57" t="s">
        <v>50</v>
      </c>
      <c r="I122" s="59" t="s">
        <v>36</v>
      </c>
      <c r="J122" s="57" t="s">
        <v>64</v>
      </c>
      <c r="K122" s="114" t="s">
        <v>65</v>
      </c>
      <c r="L122" s="57" t="s">
        <v>24</v>
      </c>
      <c r="M122" s="58" t="s">
        <v>26</v>
      </c>
      <c r="N122" s="59" t="s">
        <v>23</v>
      </c>
      <c r="O122" s="60" t="s">
        <v>18</v>
      </c>
      <c r="P122" s="59" t="s">
        <v>18</v>
      </c>
      <c r="Q122" s="3"/>
      <c r="S122" s="65"/>
    </row>
    <row r="123" spans="1:19" x14ac:dyDescent="0.3">
      <c r="A123" s="1"/>
      <c r="B123" s="3"/>
      <c r="C123" s="163"/>
      <c r="D123" s="169"/>
      <c r="E123" s="35"/>
      <c r="F123" s="35"/>
      <c r="G123" s="64" t="s">
        <v>25</v>
      </c>
      <c r="H123" s="116"/>
      <c r="I123" s="127" t="str">
        <f>$J$16</f>
        <v/>
      </c>
      <c r="J123" s="46">
        <v>100</v>
      </c>
      <c r="K123" s="46"/>
      <c r="L123" s="46"/>
      <c r="M123" s="48" t="str">
        <f>IF(OR(ISBLANK(J123),ISBLANK(L123),ISBLANK(I123),ISBLANK(H123),ISBLANK(K123),I123=""),"",(I123*J123*(L123/K123)*(100/H123)))</f>
        <v/>
      </c>
      <c r="N123" s="40" t="str">
        <f>M123</f>
        <v/>
      </c>
      <c r="O123" s="48" t="str">
        <f>IF(OR(N123=""),"",N123/1000)</f>
        <v/>
      </c>
      <c r="P123" s="40" t="str">
        <f>O123</f>
        <v/>
      </c>
      <c r="Q123" s="3"/>
      <c r="S123" s="65"/>
    </row>
    <row r="124" spans="1:19" x14ac:dyDescent="0.3">
      <c r="A124" s="1"/>
      <c r="B124" s="3"/>
      <c r="C124" s="163"/>
      <c r="D124" s="169"/>
      <c r="E124" s="35"/>
      <c r="F124" s="35"/>
      <c r="G124" s="35"/>
      <c r="H124" s="63"/>
      <c r="I124" s="45"/>
      <c r="J124" s="12"/>
      <c r="K124" s="45"/>
      <c r="L124" s="45"/>
      <c r="M124" s="105"/>
      <c r="N124" s="33"/>
      <c r="O124" s="105"/>
      <c r="P124" s="99"/>
      <c r="Q124" s="3"/>
      <c r="S124" s="65"/>
    </row>
    <row r="125" spans="1:19" ht="45" x14ac:dyDescent="0.3">
      <c r="A125" s="1"/>
      <c r="B125" s="3"/>
      <c r="C125" s="163"/>
      <c r="D125" s="169"/>
      <c r="E125" s="63"/>
      <c r="F125" s="35"/>
      <c r="G125" s="35"/>
      <c r="H125" s="61"/>
      <c r="I125" s="61"/>
      <c r="J125" s="61"/>
      <c r="K125" s="3"/>
      <c r="L125" s="143" t="s">
        <v>51</v>
      </c>
      <c r="M125" s="63"/>
      <c r="N125" s="55" t="s">
        <v>27</v>
      </c>
      <c r="O125" s="56"/>
      <c r="P125" s="55" t="s">
        <v>27</v>
      </c>
      <c r="Q125" s="3"/>
      <c r="S125" s="65"/>
    </row>
    <row r="126" spans="1:19" x14ac:dyDescent="0.3">
      <c r="A126" s="1"/>
      <c r="B126" s="3"/>
      <c r="C126" s="163"/>
      <c r="D126" s="169"/>
      <c r="E126" s="35"/>
      <c r="F126" s="35"/>
      <c r="G126" s="35"/>
      <c r="H126" s="35"/>
      <c r="I126" s="61"/>
      <c r="J126" s="61"/>
      <c r="K126" s="3"/>
      <c r="L126" s="144"/>
      <c r="M126" s="108" t="s">
        <v>26</v>
      </c>
      <c r="N126" s="59" t="s">
        <v>23</v>
      </c>
      <c r="O126" s="60" t="s">
        <v>18</v>
      </c>
      <c r="P126" s="59" t="s">
        <v>18</v>
      </c>
      <c r="Q126" s="3"/>
      <c r="S126" s="65"/>
    </row>
    <row r="127" spans="1:19" x14ac:dyDescent="0.3">
      <c r="A127" s="1"/>
      <c r="B127" s="3"/>
      <c r="C127" s="163"/>
      <c r="D127" s="169"/>
      <c r="E127" s="35"/>
      <c r="F127" s="35"/>
      <c r="G127" s="35"/>
      <c r="H127" s="35"/>
      <c r="I127" s="61"/>
      <c r="J127" s="61"/>
      <c r="K127" s="3"/>
      <c r="L127" s="64" t="s">
        <v>57</v>
      </c>
      <c r="M127" s="48" t="str">
        <f>IF(OR(N119=""),"",(N119))</f>
        <v/>
      </c>
      <c r="N127" s="130" t="str">
        <f>M127</f>
        <v/>
      </c>
      <c r="O127" s="48" t="str">
        <f>IF(OR(N127=""),"",N127/1000)</f>
        <v/>
      </c>
      <c r="P127" s="40" t="str">
        <f>O127</f>
        <v/>
      </c>
      <c r="Q127" s="3"/>
      <c r="S127" s="65"/>
    </row>
    <row r="128" spans="1:19" x14ac:dyDescent="0.3">
      <c r="A128" s="1"/>
      <c r="B128" s="3"/>
      <c r="C128" s="163"/>
      <c r="D128" s="169"/>
      <c r="E128" s="3"/>
      <c r="F128" s="3"/>
      <c r="G128" s="3"/>
      <c r="H128" s="3"/>
      <c r="I128" s="3"/>
      <c r="J128" s="3"/>
      <c r="K128" s="3"/>
      <c r="L128" s="115" t="s">
        <v>25</v>
      </c>
      <c r="M128" s="48" t="str">
        <f>IF(OR(N123=""),"",(N123))</f>
        <v/>
      </c>
      <c r="N128" s="40" t="str">
        <f>M128</f>
        <v/>
      </c>
      <c r="O128" s="48" t="str">
        <f>IF(OR(N128=""),"",N128/1000)</f>
        <v/>
      </c>
      <c r="P128" s="40" t="str">
        <f>O128</f>
        <v/>
      </c>
      <c r="Q128" s="3"/>
      <c r="S128" s="65"/>
    </row>
    <row r="129" spans="1:19" x14ac:dyDescent="0.3">
      <c r="A129" s="1"/>
      <c r="B129" s="3"/>
      <c r="C129" s="164"/>
      <c r="D129" s="170"/>
      <c r="E129" s="111"/>
      <c r="F129" s="111"/>
      <c r="G129" s="111"/>
      <c r="H129" s="111"/>
      <c r="I129" s="111"/>
      <c r="J129" s="111"/>
      <c r="K129" s="111"/>
      <c r="L129" s="115" t="s">
        <v>28</v>
      </c>
      <c r="M129" s="48" t="str">
        <f>IF(OR(N127="",N128=""),"",(N127+N128))</f>
        <v/>
      </c>
      <c r="N129" s="40" t="str">
        <f>M129</f>
        <v/>
      </c>
      <c r="O129" s="48" t="str">
        <f>IF(OR(N129=""),"",N129/1000)</f>
        <v/>
      </c>
      <c r="P129" s="40" t="str">
        <f>O129</f>
        <v/>
      </c>
      <c r="Q129" s="3"/>
      <c r="S129" s="65"/>
    </row>
    <row r="130" spans="1:19" x14ac:dyDescent="0.3">
      <c r="A130" s="1"/>
      <c r="B130" s="3"/>
      <c r="C130" s="72"/>
      <c r="D130" s="63"/>
      <c r="E130" s="73"/>
      <c r="F130" s="61"/>
      <c r="G130" s="33"/>
      <c r="H130" s="3"/>
      <c r="I130" s="3"/>
      <c r="J130" s="3"/>
      <c r="K130" s="3"/>
      <c r="L130" s="3"/>
      <c r="M130" s="3"/>
      <c r="N130" s="33"/>
      <c r="O130" s="33"/>
      <c r="P130" s="33"/>
      <c r="Q130" s="3"/>
      <c r="S130" s="65"/>
    </row>
    <row r="131" spans="1:19" ht="45" x14ac:dyDescent="0.3">
      <c r="A131" s="1"/>
      <c r="B131" s="3"/>
      <c r="C131" s="162">
        <v>9</v>
      </c>
      <c r="D131" s="143" t="s">
        <v>0</v>
      </c>
      <c r="E131" s="174" t="s">
        <v>58</v>
      </c>
      <c r="F131" s="171" t="s">
        <v>14</v>
      </c>
      <c r="G131" s="171"/>
      <c r="H131" s="149" t="s">
        <v>15</v>
      </c>
      <c r="I131" s="149"/>
      <c r="J131" s="53" t="s">
        <v>16</v>
      </c>
      <c r="K131" s="53" t="s">
        <v>17</v>
      </c>
      <c r="L131" s="55" t="s">
        <v>37</v>
      </c>
      <c r="M131" s="54"/>
      <c r="N131" s="55" t="s">
        <v>27</v>
      </c>
      <c r="O131" s="56"/>
      <c r="P131" s="55" t="s">
        <v>27</v>
      </c>
      <c r="Q131" s="3"/>
      <c r="S131" s="65"/>
    </row>
    <row r="132" spans="1:19" ht="16.5" x14ac:dyDescent="0.3">
      <c r="A132" s="1"/>
      <c r="B132" s="3"/>
      <c r="C132" s="163"/>
      <c r="D132" s="144"/>
      <c r="E132" s="174"/>
      <c r="F132" s="57" t="s">
        <v>32</v>
      </c>
      <c r="G132" s="57" t="s">
        <v>33</v>
      </c>
      <c r="H132" s="57" t="s">
        <v>43</v>
      </c>
      <c r="I132" s="57" t="s">
        <v>44</v>
      </c>
      <c r="J132" s="57" t="s">
        <v>45</v>
      </c>
      <c r="K132" s="57" t="s">
        <v>46</v>
      </c>
      <c r="L132" s="59" t="s">
        <v>38</v>
      </c>
      <c r="M132" s="58" t="s">
        <v>26</v>
      </c>
      <c r="N132" s="59" t="s">
        <v>23</v>
      </c>
      <c r="O132" s="60" t="s">
        <v>18</v>
      </c>
      <c r="P132" s="59" t="s">
        <v>18</v>
      </c>
      <c r="Q132" s="3"/>
      <c r="S132" s="65"/>
    </row>
    <row r="133" spans="1:19" x14ac:dyDescent="0.3">
      <c r="A133" s="1"/>
      <c r="B133" s="3"/>
      <c r="C133" s="163"/>
      <c r="D133" s="168"/>
      <c r="E133" s="64" t="s">
        <v>57</v>
      </c>
      <c r="F133" s="131"/>
      <c r="G133" s="116"/>
      <c r="H133" s="46"/>
      <c r="I133" s="46"/>
      <c r="J133" s="132"/>
      <c r="K133" s="132"/>
      <c r="L133" s="40" t="str">
        <f>$J$9</f>
        <v/>
      </c>
      <c r="M133" s="48" t="str">
        <f>IF(OR(ISBLANK(F133),ISBLANK(G133),ISBLANK(H133),ISBLANK(I133),ISBLANK(J133),ISBLANK(K133),ISBLANK(L133),L133=""),"",((((H133+I133)/2)-J133-K133-L133)/((F133+G133)/2)*100))</f>
        <v/>
      </c>
      <c r="N133" s="40" t="str">
        <f>M133</f>
        <v/>
      </c>
      <c r="O133" s="48" t="str">
        <f>IF(OR(N133=""),"",N133/1000)</f>
        <v/>
      </c>
      <c r="P133" s="40" t="str">
        <f>O133</f>
        <v/>
      </c>
      <c r="Q133" s="3"/>
      <c r="S133" s="65"/>
    </row>
    <row r="134" spans="1:19" x14ac:dyDescent="0.3">
      <c r="A134" s="1"/>
      <c r="B134" s="3"/>
      <c r="C134" s="163"/>
      <c r="D134" s="169"/>
      <c r="E134" s="63"/>
      <c r="F134" s="100"/>
      <c r="G134" s="61"/>
      <c r="H134" s="61"/>
      <c r="I134" s="61"/>
      <c r="J134" s="61"/>
      <c r="K134" s="61"/>
      <c r="L134" s="33"/>
      <c r="M134" s="112"/>
      <c r="N134" s="33"/>
      <c r="O134" s="112"/>
      <c r="P134" s="99"/>
      <c r="Q134" s="3"/>
      <c r="S134" s="65"/>
    </row>
    <row r="135" spans="1:19" ht="45" x14ac:dyDescent="0.3">
      <c r="A135" s="1"/>
      <c r="B135" s="3"/>
      <c r="C135" s="163"/>
      <c r="D135" s="169"/>
      <c r="E135" s="3"/>
      <c r="F135" s="3"/>
      <c r="G135" s="172" t="s">
        <v>53</v>
      </c>
      <c r="H135" s="142" t="s">
        <v>29</v>
      </c>
      <c r="I135" s="142"/>
      <c r="J135" s="142"/>
      <c r="K135" s="142"/>
      <c r="L135" s="142"/>
      <c r="M135" s="50"/>
      <c r="N135" s="55" t="s">
        <v>27</v>
      </c>
      <c r="O135" s="56"/>
      <c r="P135" s="55" t="s">
        <v>27</v>
      </c>
      <c r="Q135" s="3"/>
      <c r="S135" s="65"/>
    </row>
    <row r="136" spans="1:19" ht="30" x14ac:dyDescent="0.3">
      <c r="A136" s="1"/>
      <c r="B136" s="3"/>
      <c r="C136" s="163"/>
      <c r="D136" s="89"/>
      <c r="E136" s="35"/>
      <c r="F136" s="35"/>
      <c r="G136" s="173"/>
      <c r="H136" s="57" t="s">
        <v>50</v>
      </c>
      <c r="I136" s="59" t="s">
        <v>36</v>
      </c>
      <c r="J136" s="57" t="s">
        <v>64</v>
      </c>
      <c r="K136" s="114" t="s">
        <v>65</v>
      </c>
      <c r="L136" s="57" t="s">
        <v>24</v>
      </c>
      <c r="M136" s="58" t="s">
        <v>26</v>
      </c>
      <c r="N136" s="59" t="s">
        <v>23</v>
      </c>
      <c r="O136" s="60" t="s">
        <v>18</v>
      </c>
      <c r="P136" s="59" t="s">
        <v>18</v>
      </c>
      <c r="Q136" s="3"/>
      <c r="S136" s="65"/>
    </row>
    <row r="137" spans="1:19" x14ac:dyDescent="0.3">
      <c r="A137" s="1"/>
      <c r="B137" s="3"/>
      <c r="C137" s="163"/>
      <c r="D137" s="169"/>
      <c r="E137" s="35"/>
      <c r="F137" s="35"/>
      <c r="G137" s="64" t="s">
        <v>25</v>
      </c>
      <c r="H137" s="116"/>
      <c r="I137" s="127" t="str">
        <f>$J$16</f>
        <v/>
      </c>
      <c r="J137" s="46">
        <v>100</v>
      </c>
      <c r="K137" s="46"/>
      <c r="L137" s="46"/>
      <c r="M137" s="48" t="str">
        <f>IF(OR(ISBLANK(J137),ISBLANK(L137),ISBLANK(I137),ISBLANK(H137),ISBLANK(K137),I137=""),"",(I137*J137*(L137/K137)*(100/H137)))</f>
        <v/>
      </c>
      <c r="N137" s="40" t="str">
        <f>M137</f>
        <v/>
      </c>
      <c r="O137" s="48" t="str">
        <f>IF(OR(N137=""),"",N137/1000)</f>
        <v/>
      </c>
      <c r="P137" s="40" t="str">
        <f>O137</f>
        <v/>
      </c>
      <c r="Q137" s="3"/>
      <c r="S137" s="65"/>
    </row>
    <row r="138" spans="1:19" x14ac:dyDescent="0.3">
      <c r="A138" s="1"/>
      <c r="B138" s="3"/>
      <c r="C138" s="163"/>
      <c r="D138" s="169"/>
      <c r="E138" s="35"/>
      <c r="F138" s="35"/>
      <c r="G138" s="35"/>
      <c r="H138" s="63"/>
      <c r="I138" s="45"/>
      <c r="J138" s="12"/>
      <c r="K138" s="45"/>
      <c r="L138" s="45"/>
      <c r="M138" s="105"/>
      <c r="N138" s="33"/>
      <c r="O138" s="105"/>
      <c r="P138" s="99"/>
      <c r="Q138" s="3"/>
      <c r="S138" s="65"/>
    </row>
    <row r="139" spans="1:19" ht="45" x14ac:dyDescent="0.3">
      <c r="A139" s="1"/>
      <c r="B139" s="3"/>
      <c r="C139" s="163"/>
      <c r="D139" s="169"/>
      <c r="E139" s="63"/>
      <c r="F139" s="35"/>
      <c r="G139" s="35"/>
      <c r="H139" s="61"/>
      <c r="I139" s="61"/>
      <c r="J139" s="61"/>
      <c r="K139" s="3"/>
      <c r="L139" s="143" t="s">
        <v>51</v>
      </c>
      <c r="M139" s="63"/>
      <c r="N139" s="55" t="s">
        <v>27</v>
      </c>
      <c r="O139" s="56"/>
      <c r="P139" s="55" t="s">
        <v>27</v>
      </c>
      <c r="Q139" s="3"/>
      <c r="S139" s="65"/>
    </row>
    <row r="140" spans="1:19" x14ac:dyDescent="0.3">
      <c r="A140" s="1"/>
      <c r="B140" s="3"/>
      <c r="C140" s="163"/>
      <c r="D140" s="169"/>
      <c r="E140" s="35"/>
      <c r="F140" s="35"/>
      <c r="G140" s="35"/>
      <c r="H140" s="35"/>
      <c r="I140" s="61"/>
      <c r="J140" s="61"/>
      <c r="K140" s="3"/>
      <c r="L140" s="144"/>
      <c r="M140" s="108" t="s">
        <v>26</v>
      </c>
      <c r="N140" s="59" t="s">
        <v>23</v>
      </c>
      <c r="O140" s="60" t="s">
        <v>18</v>
      </c>
      <c r="P140" s="59" t="s">
        <v>18</v>
      </c>
      <c r="Q140" s="3"/>
      <c r="S140" s="65"/>
    </row>
    <row r="141" spans="1:19" x14ac:dyDescent="0.3">
      <c r="A141" s="1"/>
      <c r="B141" s="3"/>
      <c r="C141" s="163"/>
      <c r="D141" s="169"/>
      <c r="E141" s="35"/>
      <c r="F141" s="35"/>
      <c r="G141" s="35"/>
      <c r="H141" s="35"/>
      <c r="I141" s="61"/>
      <c r="J141" s="61"/>
      <c r="K141" s="3"/>
      <c r="L141" s="64" t="s">
        <v>57</v>
      </c>
      <c r="M141" s="48" t="str">
        <f>IF(OR(N133=""),"",(N133))</f>
        <v/>
      </c>
      <c r="N141" s="130" t="str">
        <f>M141</f>
        <v/>
      </c>
      <c r="O141" s="48" t="str">
        <f>IF(OR(N141=""),"",N141/1000)</f>
        <v/>
      </c>
      <c r="P141" s="40" t="str">
        <f>O141</f>
        <v/>
      </c>
      <c r="Q141" s="3"/>
      <c r="S141" s="65"/>
    </row>
    <row r="142" spans="1:19" x14ac:dyDescent="0.3">
      <c r="A142" s="1"/>
      <c r="B142" s="3"/>
      <c r="C142" s="163"/>
      <c r="D142" s="169"/>
      <c r="E142" s="3"/>
      <c r="F142" s="3"/>
      <c r="G142" s="3"/>
      <c r="H142" s="3"/>
      <c r="I142" s="3"/>
      <c r="J142" s="3"/>
      <c r="K142" s="3"/>
      <c r="L142" s="115" t="s">
        <v>25</v>
      </c>
      <c r="M142" s="48" t="str">
        <f>IF(OR(N137=""),"",(N137))</f>
        <v/>
      </c>
      <c r="N142" s="40" t="str">
        <f>M142</f>
        <v/>
      </c>
      <c r="O142" s="48" t="str">
        <f>IF(OR(N142=""),"",N142/1000)</f>
        <v/>
      </c>
      <c r="P142" s="40" t="str">
        <f>O142</f>
        <v/>
      </c>
      <c r="Q142" s="3"/>
      <c r="S142" s="65"/>
    </row>
    <row r="143" spans="1:19" x14ac:dyDescent="0.3">
      <c r="A143" s="1"/>
      <c r="B143" s="3"/>
      <c r="C143" s="164"/>
      <c r="D143" s="170"/>
      <c r="E143" s="111"/>
      <c r="F143" s="111"/>
      <c r="G143" s="111"/>
      <c r="H143" s="111"/>
      <c r="I143" s="111"/>
      <c r="J143" s="111"/>
      <c r="K143" s="111"/>
      <c r="L143" s="115" t="s">
        <v>28</v>
      </c>
      <c r="M143" s="48" t="str">
        <f>IF(OR(N141="",N142=""),"",(N141+N142))</f>
        <v/>
      </c>
      <c r="N143" s="40" t="str">
        <f>M143</f>
        <v/>
      </c>
      <c r="O143" s="48" t="str">
        <f>IF(OR(N143=""),"",N143/1000)</f>
        <v/>
      </c>
      <c r="P143" s="40" t="str">
        <f>O143</f>
        <v/>
      </c>
      <c r="Q143" s="3"/>
      <c r="S143" s="65"/>
    </row>
    <row r="144" spans="1:19" x14ac:dyDescent="0.3">
      <c r="A144" s="1"/>
      <c r="B144" s="3"/>
      <c r="C144" s="72"/>
      <c r="D144" s="63"/>
      <c r="E144" s="73"/>
      <c r="F144" s="61"/>
      <c r="G144" s="33"/>
      <c r="H144" s="3"/>
      <c r="I144" s="3"/>
      <c r="J144" s="3"/>
      <c r="K144" s="3"/>
      <c r="L144" s="3"/>
      <c r="M144" s="3"/>
      <c r="N144" s="33"/>
      <c r="O144" s="33"/>
      <c r="P144" s="33"/>
      <c r="Q144" s="3"/>
      <c r="S144" s="65"/>
    </row>
    <row r="145" spans="1:19" ht="45" x14ac:dyDescent="0.3">
      <c r="A145" s="1"/>
      <c r="B145" s="3"/>
      <c r="C145" s="162">
        <v>10</v>
      </c>
      <c r="D145" s="143" t="s">
        <v>0</v>
      </c>
      <c r="E145" s="174" t="s">
        <v>58</v>
      </c>
      <c r="F145" s="171" t="s">
        <v>14</v>
      </c>
      <c r="G145" s="171"/>
      <c r="H145" s="149" t="s">
        <v>15</v>
      </c>
      <c r="I145" s="149"/>
      <c r="J145" s="53" t="s">
        <v>16</v>
      </c>
      <c r="K145" s="53" t="s">
        <v>17</v>
      </c>
      <c r="L145" s="55" t="s">
        <v>37</v>
      </c>
      <c r="M145" s="54"/>
      <c r="N145" s="55" t="s">
        <v>27</v>
      </c>
      <c r="O145" s="56"/>
      <c r="P145" s="55" t="s">
        <v>27</v>
      </c>
      <c r="Q145" s="3"/>
      <c r="S145" s="65"/>
    </row>
    <row r="146" spans="1:19" ht="16.5" x14ac:dyDescent="0.3">
      <c r="A146" s="1"/>
      <c r="B146" s="3"/>
      <c r="C146" s="163"/>
      <c r="D146" s="144"/>
      <c r="E146" s="174"/>
      <c r="F146" s="57" t="s">
        <v>32</v>
      </c>
      <c r="G146" s="57" t="s">
        <v>33</v>
      </c>
      <c r="H146" s="57" t="s">
        <v>43</v>
      </c>
      <c r="I146" s="57" t="s">
        <v>44</v>
      </c>
      <c r="J146" s="57" t="s">
        <v>45</v>
      </c>
      <c r="K146" s="57" t="s">
        <v>46</v>
      </c>
      <c r="L146" s="59" t="s">
        <v>38</v>
      </c>
      <c r="M146" s="58" t="s">
        <v>26</v>
      </c>
      <c r="N146" s="59" t="s">
        <v>23</v>
      </c>
      <c r="O146" s="60" t="s">
        <v>18</v>
      </c>
      <c r="P146" s="59" t="s">
        <v>18</v>
      </c>
      <c r="Q146" s="3"/>
      <c r="S146" s="65"/>
    </row>
    <row r="147" spans="1:19" x14ac:dyDescent="0.3">
      <c r="A147" s="1"/>
      <c r="B147" s="3"/>
      <c r="C147" s="163"/>
      <c r="D147" s="168"/>
      <c r="E147" s="64" t="s">
        <v>57</v>
      </c>
      <c r="F147" s="131">
        <v>1.004</v>
      </c>
      <c r="G147" s="116"/>
      <c r="H147" s="46"/>
      <c r="I147" s="46"/>
      <c r="J147" s="132"/>
      <c r="K147" s="132"/>
      <c r="L147" s="40" t="str">
        <f>$J$9</f>
        <v/>
      </c>
      <c r="M147" s="48" t="str">
        <f>IF(OR(ISBLANK(F147),ISBLANK(G147),ISBLANK(H147),ISBLANK(I147),ISBLANK(J147),ISBLANK(K147),ISBLANK(L147),L147=""),"",((((H147+I147)/2)-J147-K147-L147)/((F147+G147)/2)*100))</f>
        <v/>
      </c>
      <c r="N147" s="40" t="str">
        <f>M147</f>
        <v/>
      </c>
      <c r="O147" s="48" t="str">
        <f>IF(OR(N147=""),"",N147/1000)</f>
        <v/>
      </c>
      <c r="P147" s="40" t="str">
        <f>O147</f>
        <v/>
      </c>
      <c r="Q147" s="3"/>
      <c r="S147" s="65"/>
    </row>
    <row r="148" spans="1:19" x14ac:dyDescent="0.3">
      <c r="A148" s="1"/>
      <c r="B148" s="3"/>
      <c r="C148" s="163"/>
      <c r="D148" s="169"/>
      <c r="E148" s="63"/>
      <c r="F148" s="100"/>
      <c r="G148" s="61"/>
      <c r="H148" s="61"/>
      <c r="I148" s="61"/>
      <c r="J148" s="61"/>
      <c r="K148" s="61"/>
      <c r="L148" s="33"/>
      <c r="M148" s="112"/>
      <c r="N148" s="33"/>
      <c r="O148" s="112"/>
      <c r="P148" s="99"/>
      <c r="Q148" s="3"/>
      <c r="S148" s="65"/>
    </row>
    <row r="149" spans="1:19" ht="45" x14ac:dyDescent="0.3">
      <c r="A149" s="1"/>
      <c r="B149" s="3"/>
      <c r="C149" s="163"/>
      <c r="D149" s="169"/>
      <c r="E149" s="3"/>
      <c r="F149" s="3"/>
      <c r="G149" s="172" t="s">
        <v>53</v>
      </c>
      <c r="H149" s="142" t="s">
        <v>29</v>
      </c>
      <c r="I149" s="142"/>
      <c r="J149" s="142"/>
      <c r="K149" s="142"/>
      <c r="L149" s="142"/>
      <c r="M149" s="50"/>
      <c r="N149" s="55" t="s">
        <v>27</v>
      </c>
      <c r="O149" s="56"/>
      <c r="P149" s="55" t="s">
        <v>27</v>
      </c>
      <c r="Q149" s="3"/>
      <c r="S149" s="65"/>
    </row>
    <row r="150" spans="1:19" ht="30" x14ac:dyDescent="0.3">
      <c r="A150" s="1"/>
      <c r="B150" s="3"/>
      <c r="C150" s="163"/>
      <c r="D150" s="89"/>
      <c r="E150" s="35"/>
      <c r="F150" s="35"/>
      <c r="G150" s="173"/>
      <c r="H150" s="57" t="s">
        <v>50</v>
      </c>
      <c r="I150" s="59" t="s">
        <v>36</v>
      </c>
      <c r="J150" s="57" t="s">
        <v>64</v>
      </c>
      <c r="K150" s="114" t="s">
        <v>65</v>
      </c>
      <c r="L150" s="57" t="s">
        <v>24</v>
      </c>
      <c r="M150" s="58" t="s">
        <v>26</v>
      </c>
      <c r="N150" s="59" t="s">
        <v>23</v>
      </c>
      <c r="O150" s="60" t="s">
        <v>18</v>
      </c>
      <c r="P150" s="59" t="s">
        <v>18</v>
      </c>
      <c r="Q150" s="3"/>
      <c r="S150" s="65"/>
    </row>
    <row r="151" spans="1:19" x14ac:dyDescent="0.3">
      <c r="A151" s="1"/>
      <c r="B151" s="3"/>
      <c r="C151" s="163"/>
      <c r="D151" s="169"/>
      <c r="E151" s="35"/>
      <c r="F151" s="35"/>
      <c r="G151" s="64" t="s">
        <v>25</v>
      </c>
      <c r="H151" s="116"/>
      <c r="I151" s="127" t="str">
        <f>$J$16</f>
        <v/>
      </c>
      <c r="J151" s="46">
        <v>100</v>
      </c>
      <c r="K151" s="46"/>
      <c r="L151" s="46"/>
      <c r="M151" s="48" t="str">
        <f>IF(OR(ISBLANK(J151),ISBLANK(L151),ISBLANK(I151),ISBLANK(H151),ISBLANK(K151),I151=""),"",(I151*J151*(L151/K151)*(100/H151)))</f>
        <v/>
      </c>
      <c r="N151" s="40" t="str">
        <f>M151</f>
        <v/>
      </c>
      <c r="O151" s="48" t="str">
        <f>IF(OR(N151=""),"",N151/1000)</f>
        <v/>
      </c>
      <c r="P151" s="40" t="str">
        <f>O151</f>
        <v/>
      </c>
      <c r="Q151" s="3"/>
      <c r="S151" s="65"/>
    </row>
    <row r="152" spans="1:19" x14ac:dyDescent="0.3">
      <c r="A152" s="1"/>
      <c r="B152" s="3"/>
      <c r="C152" s="163"/>
      <c r="D152" s="169"/>
      <c r="E152" s="35"/>
      <c r="F152" s="35"/>
      <c r="G152" s="35"/>
      <c r="H152" s="63"/>
      <c r="I152" s="45"/>
      <c r="J152" s="12"/>
      <c r="K152" s="45"/>
      <c r="L152" s="45"/>
      <c r="M152" s="105"/>
      <c r="N152" s="33"/>
      <c r="O152" s="105"/>
      <c r="P152" s="99"/>
      <c r="Q152" s="3"/>
      <c r="S152" s="65"/>
    </row>
    <row r="153" spans="1:19" ht="45" x14ac:dyDescent="0.3">
      <c r="A153" s="1"/>
      <c r="B153" s="3"/>
      <c r="C153" s="163"/>
      <c r="D153" s="169"/>
      <c r="E153" s="63"/>
      <c r="F153" s="35"/>
      <c r="G153" s="35"/>
      <c r="H153" s="61"/>
      <c r="I153" s="61"/>
      <c r="J153" s="61"/>
      <c r="K153" s="3"/>
      <c r="L153" s="143" t="s">
        <v>51</v>
      </c>
      <c r="M153" s="63"/>
      <c r="N153" s="55" t="s">
        <v>27</v>
      </c>
      <c r="O153" s="56"/>
      <c r="P153" s="55" t="s">
        <v>27</v>
      </c>
      <c r="Q153" s="3"/>
      <c r="S153" s="65"/>
    </row>
    <row r="154" spans="1:19" x14ac:dyDescent="0.3">
      <c r="A154" s="1"/>
      <c r="B154" s="3"/>
      <c r="C154" s="163"/>
      <c r="D154" s="169"/>
      <c r="E154" s="35"/>
      <c r="F154" s="35"/>
      <c r="G154" s="35"/>
      <c r="H154" s="35"/>
      <c r="I154" s="61"/>
      <c r="J154" s="61"/>
      <c r="K154" s="3"/>
      <c r="L154" s="144"/>
      <c r="M154" s="108" t="s">
        <v>26</v>
      </c>
      <c r="N154" s="59" t="s">
        <v>23</v>
      </c>
      <c r="O154" s="60" t="s">
        <v>18</v>
      </c>
      <c r="P154" s="59" t="s">
        <v>18</v>
      </c>
      <c r="Q154" s="3"/>
      <c r="S154" s="65"/>
    </row>
    <row r="155" spans="1:19" x14ac:dyDescent="0.3">
      <c r="A155" s="1"/>
      <c r="B155" s="3"/>
      <c r="C155" s="163"/>
      <c r="D155" s="169"/>
      <c r="E155" s="35"/>
      <c r="F155" s="35"/>
      <c r="G155" s="35"/>
      <c r="H155" s="35"/>
      <c r="I155" s="61"/>
      <c r="J155" s="61"/>
      <c r="K155" s="3"/>
      <c r="L155" s="64" t="s">
        <v>57</v>
      </c>
      <c r="M155" s="48" t="str">
        <f>IF(OR(N147=""),"",(N147))</f>
        <v/>
      </c>
      <c r="N155" s="130" t="str">
        <f>M155</f>
        <v/>
      </c>
      <c r="O155" s="48" t="str">
        <f>IF(OR(N155=""),"",N155/1000)</f>
        <v/>
      </c>
      <c r="P155" s="40" t="str">
        <f>O155</f>
        <v/>
      </c>
      <c r="Q155" s="3"/>
      <c r="S155" s="65"/>
    </row>
    <row r="156" spans="1:19" x14ac:dyDescent="0.3">
      <c r="A156" s="1"/>
      <c r="B156" s="3"/>
      <c r="C156" s="163"/>
      <c r="D156" s="169"/>
      <c r="E156" s="3"/>
      <c r="F156" s="3"/>
      <c r="G156" s="3"/>
      <c r="H156" s="3"/>
      <c r="I156" s="3"/>
      <c r="J156" s="3"/>
      <c r="K156" s="3"/>
      <c r="L156" s="115" t="s">
        <v>25</v>
      </c>
      <c r="M156" s="48" t="str">
        <f>IF(OR(N151=""),"",(N151))</f>
        <v/>
      </c>
      <c r="N156" s="40" t="str">
        <f>M156</f>
        <v/>
      </c>
      <c r="O156" s="48" t="str">
        <f>IF(OR(N156=""),"",N156/1000)</f>
        <v/>
      </c>
      <c r="P156" s="40" t="str">
        <f>O156</f>
        <v/>
      </c>
      <c r="Q156" s="3"/>
      <c r="S156" s="65"/>
    </row>
    <row r="157" spans="1:19" x14ac:dyDescent="0.3">
      <c r="A157" s="1"/>
      <c r="B157" s="3"/>
      <c r="C157" s="164"/>
      <c r="D157" s="170"/>
      <c r="E157" s="111"/>
      <c r="F157" s="111"/>
      <c r="G157" s="111"/>
      <c r="H157" s="111"/>
      <c r="I157" s="111"/>
      <c r="J157" s="111"/>
      <c r="K157" s="111"/>
      <c r="L157" s="115" t="s">
        <v>28</v>
      </c>
      <c r="M157" s="48" t="str">
        <f>IF(OR(N155="",N156=""),"",(N155+N156))</f>
        <v/>
      </c>
      <c r="N157" s="40" t="str">
        <f>M157</f>
        <v/>
      </c>
      <c r="O157" s="48" t="str">
        <f>IF(OR(N157=""),"",N157/1000)</f>
        <v/>
      </c>
      <c r="P157" s="40" t="str">
        <f>O157</f>
        <v/>
      </c>
      <c r="Q157" s="3"/>
      <c r="S157" s="65"/>
    </row>
    <row r="158" spans="1:19" x14ac:dyDescent="0.3">
      <c r="A158" s="1"/>
      <c r="B158" s="3"/>
      <c r="C158" s="72"/>
      <c r="D158" s="63"/>
      <c r="E158" s="73"/>
      <c r="F158" s="61"/>
      <c r="G158" s="33"/>
      <c r="H158" s="3"/>
      <c r="I158" s="3"/>
      <c r="J158" s="3"/>
      <c r="K158" s="3"/>
      <c r="L158" s="3"/>
      <c r="M158" s="3"/>
      <c r="N158" s="33"/>
      <c r="O158" s="33"/>
      <c r="P158" s="33"/>
      <c r="Q158" s="3"/>
      <c r="S158" s="65"/>
    </row>
    <row r="159" spans="1:19" ht="45" x14ac:dyDescent="0.3">
      <c r="A159" s="1"/>
      <c r="B159" s="3"/>
      <c r="C159" s="162">
        <v>11</v>
      </c>
      <c r="D159" s="143" t="s">
        <v>0</v>
      </c>
      <c r="E159" s="174" t="s">
        <v>58</v>
      </c>
      <c r="F159" s="171" t="s">
        <v>14</v>
      </c>
      <c r="G159" s="171"/>
      <c r="H159" s="149" t="s">
        <v>15</v>
      </c>
      <c r="I159" s="149"/>
      <c r="J159" s="53" t="s">
        <v>16</v>
      </c>
      <c r="K159" s="53" t="s">
        <v>17</v>
      </c>
      <c r="L159" s="55" t="s">
        <v>37</v>
      </c>
      <c r="M159" s="54"/>
      <c r="N159" s="55" t="s">
        <v>27</v>
      </c>
      <c r="O159" s="56"/>
      <c r="P159" s="55" t="s">
        <v>27</v>
      </c>
      <c r="Q159" s="3"/>
      <c r="S159" s="65"/>
    </row>
    <row r="160" spans="1:19" ht="16.5" x14ac:dyDescent="0.3">
      <c r="A160" s="1"/>
      <c r="B160" s="3"/>
      <c r="C160" s="163"/>
      <c r="D160" s="144"/>
      <c r="E160" s="174"/>
      <c r="F160" s="57" t="s">
        <v>32</v>
      </c>
      <c r="G160" s="57" t="s">
        <v>33</v>
      </c>
      <c r="H160" s="57" t="s">
        <v>43</v>
      </c>
      <c r="I160" s="57" t="s">
        <v>44</v>
      </c>
      <c r="J160" s="57" t="s">
        <v>45</v>
      </c>
      <c r="K160" s="57" t="s">
        <v>46</v>
      </c>
      <c r="L160" s="59" t="s">
        <v>38</v>
      </c>
      <c r="M160" s="58" t="s">
        <v>26</v>
      </c>
      <c r="N160" s="59" t="s">
        <v>23</v>
      </c>
      <c r="O160" s="60" t="s">
        <v>18</v>
      </c>
      <c r="P160" s="59" t="s">
        <v>18</v>
      </c>
      <c r="Q160" s="3"/>
      <c r="S160" s="65"/>
    </row>
    <row r="161" spans="1:19" x14ac:dyDescent="0.3">
      <c r="A161" s="1"/>
      <c r="B161" s="3"/>
      <c r="C161" s="163"/>
      <c r="D161" s="168"/>
      <c r="E161" s="64" t="s">
        <v>57</v>
      </c>
      <c r="F161" s="131"/>
      <c r="G161" s="116"/>
      <c r="H161" s="46"/>
      <c r="I161" s="46"/>
      <c r="J161" s="132"/>
      <c r="K161" s="132"/>
      <c r="L161" s="40" t="str">
        <f>$J$9</f>
        <v/>
      </c>
      <c r="M161" s="48" t="str">
        <f>IF(OR(ISBLANK(F161),ISBLANK(G161),ISBLANK(H161),ISBLANK(I161),ISBLANK(J161),ISBLANK(K161),ISBLANK(L161),L161=""),"",((((H161+I161)/2)-J161-K161-L161)/((F161+G161)/2)*100))</f>
        <v/>
      </c>
      <c r="N161" s="40" t="str">
        <f>M161</f>
        <v/>
      </c>
      <c r="O161" s="48" t="str">
        <f>IF(OR(N161=""),"",N161/1000)</f>
        <v/>
      </c>
      <c r="P161" s="40" t="str">
        <f>O161</f>
        <v/>
      </c>
      <c r="Q161" s="3"/>
      <c r="S161" s="65"/>
    </row>
    <row r="162" spans="1:19" x14ac:dyDescent="0.3">
      <c r="A162" s="1"/>
      <c r="B162" s="3"/>
      <c r="C162" s="163"/>
      <c r="D162" s="169"/>
      <c r="E162" s="63"/>
      <c r="F162" s="100"/>
      <c r="G162" s="61"/>
      <c r="H162" s="61"/>
      <c r="I162" s="61"/>
      <c r="J162" s="61"/>
      <c r="K162" s="61"/>
      <c r="L162" s="33"/>
      <c r="M162" s="112"/>
      <c r="N162" s="33"/>
      <c r="O162" s="112"/>
      <c r="P162" s="99"/>
      <c r="Q162" s="3"/>
      <c r="S162" s="65"/>
    </row>
    <row r="163" spans="1:19" ht="45" x14ac:dyDescent="0.3">
      <c r="A163" s="1"/>
      <c r="B163" s="3"/>
      <c r="C163" s="163"/>
      <c r="D163" s="169"/>
      <c r="E163" s="3"/>
      <c r="F163" s="3"/>
      <c r="G163" s="172" t="s">
        <v>53</v>
      </c>
      <c r="H163" s="142" t="s">
        <v>29</v>
      </c>
      <c r="I163" s="142"/>
      <c r="J163" s="142"/>
      <c r="K163" s="142"/>
      <c r="L163" s="142"/>
      <c r="M163" s="50"/>
      <c r="N163" s="55" t="s">
        <v>27</v>
      </c>
      <c r="O163" s="56"/>
      <c r="P163" s="55" t="s">
        <v>27</v>
      </c>
      <c r="Q163" s="3"/>
      <c r="S163" s="65"/>
    </row>
    <row r="164" spans="1:19" ht="30" x14ac:dyDescent="0.3">
      <c r="A164" s="1"/>
      <c r="B164" s="3"/>
      <c r="C164" s="163"/>
      <c r="D164" s="89"/>
      <c r="E164" s="35"/>
      <c r="F164" s="35"/>
      <c r="G164" s="173"/>
      <c r="H164" s="57" t="s">
        <v>50</v>
      </c>
      <c r="I164" s="59" t="s">
        <v>36</v>
      </c>
      <c r="J164" s="57" t="s">
        <v>64</v>
      </c>
      <c r="K164" s="114" t="s">
        <v>65</v>
      </c>
      <c r="L164" s="57" t="s">
        <v>24</v>
      </c>
      <c r="M164" s="58" t="s">
        <v>26</v>
      </c>
      <c r="N164" s="59" t="s">
        <v>23</v>
      </c>
      <c r="O164" s="60" t="s">
        <v>18</v>
      </c>
      <c r="P164" s="59" t="s">
        <v>18</v>
      </c>
      <c r="Q164" s="3"/>
      <c r="S164" s="65"/>
    </row>
    <row r="165" spans="1:19" x14ac:dyDescent="0.3">
      <c r="A165" s="1"/>
      <c r="B165" s="3"/>
      <c r="C165" s="163"/>
      <c r="D165" s="169"/>
      <c r="E165" s="35"/>
      <c r="F165" s="35"/>
      <c r="G165" s="64" t="s">
        <v>25</v>
      </c>
      <c r="H165" s="116"/>
      <c r="I165" s="127" t="str">
        <f>$J$16</f>
        <v/>
      </c>
      <c r="J165" s="46">
        <v>100</v>
      </c>
      <c r="K165" s="46"/>
      <c r="L165" s="46"/>
      <c r="M165" s="48" t="str">
        <f>IF(OR(ISBLANK(J165),ISBLANK(L165),ISBLANK(I165),ISBLANK(H165),ISBLANK(K165),I165=""),"",(I165*J165*(L165/K165)*(100/H165)))</f>
        <v/>
      </c>
      <c r="N165" s="40" t="str">
        <f>M165</f>
        <v/>
      </c>
      <c r="O165" s="48" t="str">
        <f>IF(OR(N165=""),"",N165/1000)</f>
        <v/>
      </c>
      <c r="P165" s="40" t="str">
        <f>O165</f>
        <v/>
      </c>
      <c r="Q165" s="3"/>
      <c r="S165" s="65"/>
    </row>
    <row r="166" spans="1:19" x14ac:dyDescent="0.3">
      <c r="A166" s="1"/>
      <c r="B166" s="3"/>
      <c r="C166" s="163"/>
      <c r="D166" s="169"/>
      <c r="E166" s="35"/>
      <c r="F166" s="35"/>
      <c r="G166" s="35"/>
      <c r="H166" s="63"/>
      <c r="I166" s="45"/>
      <c r="J166" s="12"/>
      <c r="K166" s="45"/>
      <c r="L166" s="45"/>
      <c r="M166" s="105"/>
      <c r="N166" s="33"/>
      <c r="O166" s="105"/>
      <c r="P166" s="99"/>
      <c r="Q166" s="3"/>
      <c r="S166" s="65"/>
    </row>
    <row r="167" spans="1:19" ht="45" x14ac:dyDescent="0.3">
      <c r="A167" s="1"/>
      <c r="B167" s="3"/>
      <c r="C167" s="163"/>
      <c r="D167" s="169"/>
      <c r="E167" s="63"/>
      <c r="F167" s="35"/>
      <c r="G167" s="35"/>
      <c r="H167" s="61"/>
      <c r="I167" s="61"/>
      <c r="J167" s="61"/>
      <c r="K167" s="3"/>
      <c r="L167" s="143" t="s">
        <v>51</v>
      </c>
      <c r="M167" s="63"/>
      <c r="N167" s="55" t="s">
        <v>27</v>
      </c>
      <c r="O167" s="56"/>
      <c r="P167" s="55" t="s">
        <v>27</v>
      </c>
      <c r="Q167" s="3"/>
      <c r="S167" s="65"/>
    </row>
    <row r="168" spans="1:19" x14ac:dyDescent="0.3">
      <c r="A168" s="1"/>
      <c r="B168" s="3"/>
      <c r="C168" s="163"/>
      <c r="D168" s="169"/>
      <c r="E168" s="35"/>
      <c r="F168" s="35"/>
      <c r="G168" s="35"/>
      <c r="H168" s="35"/>
      <c r="I168" s="61"/>
      <c r="J168" s="61"/>
      <c r="K168" s="3"/>
      <c r="L168" s="144"/>
      <c r="M168" s="108" t="s">
        <v>26</v>
      </c>
      <c r="N168" s="59" t="s">
        <v>23</v>
      </c>
      <c r="O168" s="60" t="s">
        <v>18</v>
      </c>
      <c r="P168" s="59" t="s">
        <v>18</v>
      </c>
      <c r="Q168" s="3"/>
      <c r="S168" s="65"/>
    </row>
    <row r="169" spans="1:19" x14ac:dyDescent="0.3">
      <c r="A169" s="1"/>
      <c r="B169" s="3"/>
      <c r="C169" s="163"/>
      <c r="D169" s="169"/>
      <c r="E169" s="35"/>
      <c r="F169" s="35"/>
      <c r="G169" s="35"/>
      <c r="H169" s="35"/>
      <c r="I169" s="61"/>
      <c r="J169" s="61"/>
      <c r="K169" s="3"/>
      <c r="L169" s="64" t="s">
        <v>57</v>
      </c>
      <c r="M169" s="48" t="str">
        <f>IF(OR(N161=""),"",(N161))</f>
        <v/>
      </c>
      <c r="N169" s="130" t="str">
        <f>M169</f>
        <v/>
      </c>
      <c r="O169" s="48" t="str">
        <f>IF(OR(N169=""),"",N169/1000)</f>
        <v/>
      </c>
      <c r="P169" s="40" t="str">
        <f>O169</f>
        <v/>
      </c>
      <c r="Q169" s="3"/>
      <c r="S169" s="65"/>
    </row>
    <row r="170" spans="1:19" x14ac:dyDescent="0.3">
      <c r="A170" s="1"/>
      <c r="B170" s="3"/>
      <c r="C170" s="163"/>
      <c r="D170" s="169"/>
      <c r="E170" s="3"/>
      <c r="F170" s="3"/>
      <c r="G170" s="3"/>
      <c r="H170" s="3"/>
      <c r="I170" s="3"/>
      <c r="J170" s="3"/>
      <c r="K170" s="3"/>
      <c r="L170" s="115" t="s">
        <v>25</v>
      </c>
      <c r="M170" s="48" t="str">
        <f>IF(OR(N165=""),"",(N165))</f>
        <v/>
      </c>
      <c r="N170" s="40" t="str">
        <f>M170</f>
        <v/>
      </c>
      <c r="O170" s="48" t="str">
        <f>IF(OR(N170=""),"",N170/1000)</f>
        <v/>
      </c>
      <c r="P170" s="40" t="str">
        <f>O170</f>
        <v/>
      </c>
      <c r="Q170" s="3"/>
      <c r="S170" s="65"/>
    </row>
    <row r="171" spans="1:19" x14ac:dyDescent="0.3">
      <c r="A171" s="1"/>
      <c r="B171" s="3"/>
      <c r="C171" s="164"/>
      <c r="D171" s="170"/>
      <c r="E171" s="111"/>
      <c r="F171" s="111"/>
      <c r="G171" s="111"/>
      <c r="H171" s="111"/>
      <c r="I171" s="111"/>
      <c r="J171" s="111"/>
      <c r="K171" s="111"/>
      <c r="L171" s="115" t="s">
        <v>28</v>
      </c>
      <c r="M171" s="48" t="str">
        <f>IF(OR(N169="",N170=""),"",(N169+N170))</f>
        <v/>
      </c>
      <c r="N171" s="40" t="str">
        <f>M171</f>
        <v/>
      </c>
      <c r="O171" s="48" t="str">
        <f>IF(OR(N171=""),"",N171/1000)</f>
        <v/>
      </c>
      <c r="P171" s="40" t="str">
        <f>O171</f>
        <v/>
      </c>
      <c r="Q171" s="3"/>
      <c r="S171" s="65"/>
    </row>
    <row r="172" spans="1:19" x14ac:dyDescent="0.3">
      <c r="A172" s="1"/>
      <c r="B172" s="3"/>
      <c r="C172" s="72"/>
      <c r="D172" s="63"/>
      <c r="E172" s="73"/>
      <c r="F172" s="61"/>
      <c r="G172" s="33"/>
      <c r="H172" s="3"/>
      <c r="I172" s="3"/>
      <c r="J172" s="3"/>
      <c r="K172" s="3"/>
      <c r="L172" s="3"/>
      <c r="M172" s="3"/>
      <c r="N172" s="33"/>
      <c r="O172" s="33"/>
      <c r="P172" s="33"/>
      <c r="Q172" s="3"/>
      <c r="S172" s="65"/>
    </row>
    <row r="173" spans="1:19" ht="45" x14ac:dyDescent="0.3">
      <c r="A173" s="1"/>
      <c r="B173" s="3"/>
      <c r="C173" s="162">
        <v>12</v>
      </c>
      <c r="D173" s="143" t="s">
        <v>0</v>
      </c>
      <c r="E173" s="174" t="s">
        <v>58</v>
      </c>
      <c r="F173" s="171" t="s">
        <v>14</v>
      </c>
      <c r="G173" s="171"/>
      <c r="H173" s="149" t="s">
        <v>15</v>
      </c>
      <c r="I173" s="149"/>
      <c r="J173" s="53" t="s">
        <v>16</v>
      </c>
      <c r="K173" s="53" t="s">
        <v>17</v>
      </c>
      <c r="L173" s="55" t="s">
        <v>37</v>
      </c>
      <c r="M173" s="54"/>
      <c r="N173" s="55" t="s">
        <v>27</v>
      </c>
      <c r="O173" s="56"/>
      <c r="P173" s="55" t="s">
        <v>27</v>
      </c>
      <c r="Q173" s="3"/>
      <c r="S173" s="65"/>
    </row>
    <row r="174" spans="1:19" ht="16.5" x14ac:dyDescent="0.3">
      <c r="A174" s="1"/>
      <c r="B174" s="3"/>
      <c r="C174" s="163"/>
      <c r="D174" s="144"/>
      <c r="E174" s="174"/>
      <c r="F174" s="57" t="s">
        <v>32</v>
      </c>
      <c r="G174" s="57" t="s">
        <v>33</v>
      </c>
      <c r="H174" s="57" t="s">
        <v>43</v>
      </c>
      <c r="I174" s="57" t="s">
        <v>44</v>
      </c>
      <c r="J174" s="57" t="s">
        <v>45</v>
      </c>
      <c r="K174" s="57" t="s">
        <v>46</v>
      </c>
      <c r="L174" s="59" t="s">
        <v>38</v>
      </c>
      <c r="M174" s="58" t="s">
        <v>26</v>
      </c>
      <c r="N174" s="59" t="s">
        <v>23</v>
      </c>
      <c r="O174" s="60" t="s">
        <v>18</v>
      </c>
      <c r="P174" s="59" t="s">
        <v>18</v>
      </c>
      <c r="Q174" s="3"/>
      <c r="S174" s="65"/>
    </row>
    <row r="175" spans="1:19" x14ac:dyDescent="0.3">
      <c r="A175" s="1"/>
      <c r="B175" s="3"/>
      <c r="C175" s="163"/>
      <c r="D175" s="168"/>
      <c r="E175" s="64" t="s">
        <v>57</v>
      </c>
      <c r="F175" s="131"/>
      <c r="G175" s="116"/>
      <c r="H175" s="46"/>
      <c r="I175" s="46"/>
      <c r="J175" s="132"/>
      <c r="K175" s="132"/>
      <c r="L175" s="40" t="str">
        <f>$J$9</f>
        <v/>
      </c>
      <c r="M175" s="48" t="str">
        <f>IF(OR(ISBLANK(F175),ISBLANK(G175),ISBLANK(H175),ISBLANK(I175),ISBLANK(J175),ISBLANK(K175),ISBLANK(L175),L175=""),"",((((H175+I175)/2)-J175-K175-L175)/((F175+G175)/2)*100))</f>
        <v/>
      </c>
      <c r="N175" s="40" t="str">
        <f>M175</f>
        <v/>
      </c>
      <c r="O175" s="48" t="str">
        <f>IF(OR(N175=""),"",N175/1000)</f>
        <v/>
      </c>
      <c r="P175" s="40" t="str">
        <f>O175</f>
        <v/>
      </c>
      <c r="Q175" s="3"/>
      <c r="S175" s="65"/>
    </row>
    <row r="176" spans="1:19" x14ac:dyDescent="0.3">
      <c r="A176" s="1"/>
      <c r="B176" s="3"/>
      <c r="C176" s="163"/>
      <c r="D176" s="169"/>
      <c r="E176" s="63"/>
      <c r="F176" s="100"/>
      <c r="G176" s="61"/>
      <c r="H176" s="61"/>
      <c r="I176" s="61"/>
      <c r="J176" s="61"/>
      <c r="K176" s="61"/>
      <c r="L176" s="33"/>
      <c r="M176" s="112"/>
      <c r="N176" s="33"/>
      <c r="O176" s="112"/>
      <c r="P176" s="99"/>
      <c r="Q176" s="3"/>
      <c r="S176" s="65"/>
    </row>
    <row r="177" spans="1:19" ht="45" x14ac:dyDescent="0.3">
      <c r="A177" s="1"/>
      <c r="B177" s="3"/>
      <c r="C177" s="163"/>
      <c r="D177" s="169"/>
      <c r="E177" s="3"/>
      <c r="F177" s="3"/>
      <c r="G177" s="172" t="s">
        <v>53</v>
      </c>
      <c r="H177" s="142" t="s">
        <v>29</v>
      </c>
      <c r="I177" s="142"/>
      <c r="J177" s="142"/>
      <c r="K177" s="142"/>
      <c r="L177" s="142"/>
      <c r="M177" s="50"/>
      <c r="N177" s="55" t="s">
        <v>27</v>
      </c>
      <c r="O177" s="56"/>
      <c r="P177" s="55" t="s">
        <v>27</v>
      </c>
      <c r="Q177" s="3"/>
      <c r="S177" s="65"/>
    </row>
    <row r="178" spans="1:19" ht="30" x14ac:dyDescent="0.3">
      <c r="A178" s="1"/>
      <c r="B178" s="3"/>
      <c r="C178" s="163"/>
      <c r="D178" s="89"/>
      <c r="E178" s="35"/>
      <c r="F178" s="35"/>
      <c r="G178" s="173"/>
      <c r="H178" s="57" t="s">
        <v>50</v>
      </c>
      <c r="I178" s="59" t="s">
        <v>36</v>
      </c>
      <c r="J178" s="57" t="s">
        <v>64</v>
      </c>
      <c r="K178" s="114" t="s">
        <v>65</v>
      </c>
      <c r="L178" s="57" t="s">
        <v>24</v>
      </c>
      <c r="M178" s="58" t="s">
        <v>26</v>
      </c>
      <c r="N178" s="59" t="s">
        <v>23</v>
      </c>
      <c r="O178" s="60" t="s">
        <v>18</v>
      </c>
      <c r="P178" s="59" t="s">
        <v>18</v>
      </c>
      <c r="Q178" s="3"/>
      <c r="S178" s="65"/>
    </row>
    <row r="179" spans="1:19" x14ac:dyDescent="0.3">
      <c r="A179" s="1"/>
      <c r="B179" s="3"/>
      <c r="C179" s="163"/>
      <c r="D179" s="169"/>
      <c r="E179" s="35"/>
      <c r="F179" s="35"/>
      <c r="G179" s="64" t="s">
        <v>25</v>
      </c>
      <c r="H179" s="116"/>
      <c r="I179" s="127" t="str">
        <f>$J$16</f>
        <v/>
      </c>
      <c r="J179" s="46">
        <v>100</v>
      </c>
      <c r="K179" s="46"/>
      <c r="L179" s="46"/>
      <c r="M179" s="48" t="str">
        <f>IF(OR(ISBLANK(J179),ISBLANK(L179),ISBLANK(I179),ISBLANK(H179),ISBLANK(K179),I179=""),"",(I179*J179*(L179/K179)*(100/H179)))</f>
        <v/>
      </c>
      <c r="N179" s="40" t="str">
        <f>M179</f>
        <v/>
      </c>
      <c r="O179" s="48" t="str">
        <f>IF(OR(N179=""),"",N179/1000)</f>
        <v/>
      </c>
      <c r="P179" s="40" t="str">
        <f>O179</f>
        <v/>
      </c>
      <c r="Q179" s="3"/>
      <c r="S179" s="65"/>
    </row>
    <row r="180" spans="1:19" x14ac:dyDescent="0.3">
      <c r="A180" s="1"/>
      <c r="B180" s="3"/>
      <c r="C180" s="163"/>
      <c r="D180" s="169"/>
      <c r="E180" s="35"/>
      <c r="F180" s="35"/>
      <c r="G180" s="35"/>
      <c r="H180" s="63"/>
      <c r="I180" s="45"/>
      <c r="J180" s="12"/>
      <c r="K180" s="45"/>
      <c r="L180" s="45"/>
      <c r="M180" s="105"/>
      <c r="N180" s="33"/>
      <c r="O180" s="105"/>
      <c r="P180" s="99"/>
      <c r="Q180" s="3"/>
      <c r="S180" s="65"/>
    </row>
    <row r="181" spans="1:19" ht="45" x14ac:dyDescent="0.3">
      <c r="A181" s="1"/>
      <c r="B181" s="3"/>
      <c r="C181" s="163"/>
      <c r="D181" s="169"/>
      <c r="E181" s="63"/>
      <c r="F181" s="35"/>
      <c r="G181" s="35"/>
      <c r="H181" s="61"/>
      <c r="I181" s="61"/>
      <c r="J181" s="61"/>
      <c r="K181" s="3"/>
      <c r="L181" s="143" t="s">
        <v>51</v>
      </c>
      <c r="M181" s="63"/>
      <c r="N181" s="55" t="s">
        <v>27</v>
      </c>
      <c r="O181" s="56"/>
      <c r="P181" s="55" t="s">
        <v>27</v>
      </c>
      <c r="Q181" s="3"/>
      <c r="S181" s="65"/>
    </row>
    <row r="182" spans="1:19" x14ac:dyDescent="0.3">
      <c r="A182" s="1"/>
      <c r="B182" s="3"/>
      <c r="C182" s="163"/>
      <c r="D182" s="169"/>
      <c r="E182" s="35"/>
      <c r="F182" s="35"/>
      <c r="G182" s="35"/>
      <c r="H182" s="35"/>
      <c r="I182" s="61"/>
      <c r="J182" s="61"/>
      <c r="K182" s="3"/>
      <c r="L182" s="144"/>
      <c r="M182" s="108" t="s">
        <v>26</v>
      </c>
      <c r="N182" s="59" t="s">
        <v>23</v>
      </c>
      <c r="O182" s="60" t="s">
        <v>18</v>
      </c>
      <c r="P182" s="59" t="s">
        <v>18</v>
      </c>
      <c r="Q182" s="3"/>
      <c r="S182" s="65"/>
    </row>
    <row r="183" spans="1:19" x14ac:dyDescent="0.3">
      <c r="A183" s="1"/>
      <c r="B183" s="3"/>
      <c r="C183" s="163"/>
      <c r="D183" s="169"/>
      <c r="E183" s="35"/>
      <c r="F183" s="35"/>
      <c r="G183" s="35"/>
      <c r="H183" s="35"/>
      <c r="I183" s="61"/>
      <c r="J183" s="61"/>
      <c r="K183" s="3"/>
      <c r="L183" s="64" t="s">
        <v>57</v>
      </c>
      <c r="M183" s="48" t="str">
        <f>IF(OR(N175=""),"",(N175))</f>
        <v/>
      </c>
      <c r="N183" s="130" t="str">
        <f>M183</f>
        <v/>
      </c>
      <c r="O183" s="48" t="str">
        <f>IF(OR(N183=""),"",N183/1000)</f>
        <v/>
      </c>
      <c r="P183" s="40" t="str">
        <f>O183</f>
        <v/>
      </c>
      <c r="Q183" s="3"/>
      <c r="S183" s="65"/>
    </row>
    <row r="184" spans="1:19" x14ac:dyDescent="0.3">
      <c r="A184" s="1"/>
      <c r="B184" s="3"/>
      <c r="C184" s="163"/>
      <c r="D184" s="169"/>
      <c r="E184" s="3"/>
      <c r="F184" s="3"/>
      <c r="G184" s="3"/>
      <c r="H184" s="3"/>
      <c r="I184" s="3"/>
      <c r="J184" s="3"/>
      <c r="K184" s="3"/>
      <c r="L184" s="115" t="s">
        <v>25</v>
      </c>
      <c r="M184" s="48" t="str">
        <f>IF(OR(N179=""),"",(N179))</f>
        <v/>
      </c>
      <c r="N184" s="40" t="str">
        <f>M184</f>
        <v/>
      </c>
      <c r="O184" s="48" t="str">
        <f>IF(OR(N184=""),"",N184/1000)</f>
        <v/>
      </c>
      <c r="P184" s="40" t="str">
        <f>O184</f>
        <v/>
      </c>
      <c r="Q184" s="3"/>
      <c r="S184" s="65"/>
    </row>
    <row r="185" spans="1:19" x14ac:dyDescent="0.3">
      <c r="A185" s="1"/>
      <c r="B185" s="3"/>
      <c r="C185" s="164"/>
      <c r="D185" s="170"/>
      <c r="E185" s="111"/>
      <c r="F185" s="111"/>
      <c r="G185" s="111"/>
      <c r="H185" s="111"/>
      <c r="I185" s="111"/>
      <c r="J185" s="111"/>
      <c r="K185" s="111"/>
      <c r="L185" s="115" t="s">
        <v>28</v>
      </c>
      <c r="M185" s="48" t="str">
        <f>IF(OR(N183="",N184=""),"",(N183+N184))</f>
        <v/>
      </c>
      <c r="N185" s="40" t="str">
        <f>M185</f>
        <v/>
      </c>
      <c r="O185" s="48" t="str">
        <f>IF(OR(N185=""),"",N185/1000)</f>
        <v/>
      </c>
      <c r="P185" s="40" t="str">
        <f>O185</f>
        <v/>
      </c>
      <c r="Q185" s="3"/>
      <c r="S185" s="65"/>
    </row>
    <row r="186" spans="1:19" x14ac:dyDescent="0.3">
      <c r="A186" s="1"/>
      <c r="B186" s="3"/>
      <c r="C186" s="72"/>
      <c r="D186" s="63"/>
      <c r="E186" s="73"/>
      <c r="F186" s="61"/>
      <c r="G186" s="33"/>
      <c r="H186" s="3"/>
      <c r="I186" s="3"/>
      <c r="J186" s="3"/>
      <c r="K186" s="3"/>
      <c r="L186" s="3"/>
      <c r="M186" s="3"/>
      <c r="N186" s="33"/>
      <c r="O186" s="33"/>
      <c r="P186" s="33"/>
      <c r="Q186" s="3"/>
      <c r="S186" s="65"/>
    </row>
    <row r="187" spans="1:19" ht="45" x14ac:dyDescent="0.3">
      <c r="A187" s="1"/>
      <c r="B187" s="3"/>
      <c r="C187" s="162">
        <v>13</v>
      </c>
      <c r="D187" s="143" t="s">
        <v>0</v>
      </c>
      <c r="E187" s="174" t="s">
        <v>58</v>
      </c>
      <c r="F187" s="171" t="s">
        <v>14</v>
      </c>
      <c r="G187" s="171"/>
      <c r="H187" s="149" t="s">
        <v>15</v>
      </c>
      <c r="I187" s="149"/>
      <c r="J187" s="53" t="s">
        <v>16</v>
      </c>
      <c r="K187" s="53" t="s">
        <v>17</v>
      </c>
      <c r="L187" s="55" t="s">
        <v>37</v>
      </c>
      <c r="M187" s="54"/>
      <c r="N187" s="55" t="s">
        <v>27</v>
      </c>
      <c r="O187" s="56"/>
      <c r="P187" s="55" t="s">
        <v>27</v>
      </c>
      <c r="Q187" s="3"/>
      <c r="S187" s="65"/>
    </row>
    <row r="188" spans="1:19" ht="16.5" x14ac:dyDescent="0.3">
      <c r="A188" s="1"/>
      <c r="B188" s="3"/>
      <c r="C188" s="163"/>
      <c r="D188" s="144"/>
      <c r="E188" s="174"/>
      <c r="F188" s="57" t="s">
        <v>32</v>
      </c>
      <c r="G188" s="57" t="s">
        <v>33</v>
      </c>
      <c r="H188" s="57" t="s">
        <v>43</v>
      </c>
      <c r="I188" s="57" t="s">
        <v>44</v>
      </c>
      <c r="J188" s="57" t="s">
        <v>45</v>
      </c>
      <c r="K188" s="57" t="s">
        <v>46</v>
      </c>
      <c r="L188" s="59" t="s">
        <v>38</v>
      </c>
      <c r="M188" s="58" t="s">
        <v>26</v>
      </c>
      <c r="N188" s="59" t="s">
        <v>23</v>
      </c>
      <c r="O188" s="60" t="s">
        <v>18</v>
      </c>
      <c r="P188" s="59" t="s">
        <v>18</v>
      </c>
      <c r="Q188" s="3"/>
      <c r="S188" s="65"/>
    </row>
    <row r="189" spans="1:19" x14ac:dyDescent="0.3">
      <c r="A189" s="1"/>
      <c r="B189" s="3"/>
      <c r="C189" s="163"/>
      <c r="D189" s="168"/>
      <c r="E189" s="64" t="s">
        <v>57</v>
      </c>
      <c r="F189" s="131"/>
      <c r="G189" s="116"/>
      <c r="H189" s="46"/>
      <c r="I189" s="46"/>
      <c r="J189" s="132"/>
      <c r="K189" s="132"/>
      <c r="L189" s="40" t="str">
        <f>$J$9</f>
        <v/>
      </c>
      <c r="M189" s="48" t="str">
        <f>IF(OR(ISBLANK(F189),ISBLANK(G189),ISBLANK(H189),ISBLANK(I189),ISBLANK(J189),ISBLANK(K189),ISBLANK(L189),L189=""),"",((((H189+I189)/2)-J189-K189-L189)/((F189+G189)/2)*100))</f>
        <v/>
      </c>
      <c r="N189" s="40" t="str">
        <f>M189</f>
        <v/>
      </c>
      <c r="O189" s="48" t="str">
        <f>IF(OR(N189=""),"",N189/1000)</f>
        <v/>
      </c>
      <c r="P189" s="40" t="str">
        <f>O189</f>
        <v/>
      </c>
      <c r="Q189" s="3"/>
      <c r="S189" s="65"/>
    </row>
    <row r="190" spans="1:19" x14ac:dyDescent="0.3">
      <c r="A190" s="1"/>
      <c r="B190" s="3"/>
      <c r="C190" s="163"/>
      <c r="D190" s="169"/>
      <c r="E190" s="63"/>
      <c r="F190" s="100"/>
      <c r="G190" s="61"/>
      <c r="H190" s="61"/>
      <c r="I190" s="61"/>
      <c r="J190" s="61"/>
      <c r="K190" s="61"/>
      <c r="L190" s="33"/>
      <c r="M190" s="112"/>
      <c r="N190" s="33"/>
      <c r="O190" s="112"/>
      <c r="P190" s="99"/>
      <c r="Q190" s="3"/>
      <c r="S190" s="65"/>
    </row>
    <row r="191" spans="1:19" ht="45" x14ac:dyDescent="0.3">
      <c r="A191" s="1"/>
      <c r="B191" s="3"/>
      <c r="C191" s="163"/>
      <c r="D191" s="169"/>
      <c r="E191" s="3"/>
      <c r="F191" s="3"/>
      <c r="G191" s="172" t="s">
        <v>53</v>
      </c>
      <c r="H191" s="142" t="s">
        <v>29</v>
      </c>
      <c r="I191" s="142"/>
      <c r="J191" s="142"/>
      <c r="K191" s="142"/>
      <c r="L191" s="142"/>
      <c r="M191" s="50"/>
      <c r="N191" s="55" t="s">
        <v>27</v>
      </c>
      <c r="O191" s="56"/>
      <c r="P191" s="55" t="s">
        <v>27</v>
      </c>
      <c r="Q191" s="3"/>
      <c r="S191" s="65"/>
    </row>
    <row r="192" spans="1:19" ht="30" x14ac:dyDescent="0.3">
      <c r="A192" s="1"/>
      <c r="B192" s="3"/>
      <c r="C192" s="163"/>
      <c r="D192" s="89"/>
      <c r="E192" s="35"/>
      <c r="F192" s="35"/>
      <c r="G192" s="173"/>
      <c r="H192" s="57" t="s">
        <v>50</v>
      </c>
      <c r="I192" s="59" t="s">
        <v>36</v>
      </c>
      <c r="J192" s="57" t="s">
        <v>64</v>
      </c>
      <c r="K192" s="114" t="s">
        <v>65</v>
      </c>
      <c r="L192" s="57" t="s">
        <v>24</v>
      </c>
      <c r="M192" s="58" t="s">
        <v>26</v>
      </c>
      <c r="N192" s="59" t="s">
        <v>23</v>
      </c>
      <c r="O192" s="60" t="s">
        <v>18</v>
      </c>
      <c r="P192" s="59" t="s">
        <v>18</v>
      </c>
      <c r="Q192" s="3"/>
      <c r="S192" s="65"/>
    </row>
    <row r="193" spans="1:19" x14ac:dyDescent="0.3">
      <c r="A193" s="1"/>
      <c r="B193" s="3"/>
      <c r="C193" s="163"/>
      <c r="D193" s="169"/>
      <c r="E193" s="35"/>
      <c r="F193" s="35"/>
      <c r="G193" s="64" t="s">
        <v>25</v>
      </c>
      <c r="H193" s="116"/>
      <c r="I193" s="127" t="str">
        <f>$J$16</f>
        <v/>
      </c>
      <c r="J193" s="46">
        <v>100</v>
      </c>
      <c r="K193" s="46"/>
      <c r="L193" s="46"/>
      <c r="M193" s="48" t="str">
        <f>IF(OR(ISBLANK(J193),ISBLANK(L193),ISBLANK(I193),ISBLANK(H193),ISBLANK(K193),I193=""),"",(I193*J193*(L193/K193)*(100/H193)))</f>
        <v/>
      </c>
      <c r="N193" s="40" t="str">
        <f>M193</f>
        <v/>
      </c>
      <c r="O193" s="48" t="str">
        <f>IF(OR(N193=""),"",N193/1000)</f>
        <v/>
      </c>
      <c r="P193" s="40" t="str">
        <f>O193</f>
        <v/>
      </c>
      <c r="Q193" s="3"/>
      <c r="S193" s="65"/>
    </row>
    <row r="194" spans="1:19" x14ac:dyDescent="0.3">
      <c r="A194" s="1"/>
      <c r="B194" s="3"/>
      <c r="C194" s="163"/>
      <c r="D194" s="169"/>
      <c r="E194" s="35"/>
      <c r="F194" s="35"/>
      <c r="G194" s="35"/>
      <c r="H194" s="63"/>
      <c r="I194" s="45"/>
      <c r="J194" s="128"/>
      <c r="K194" s="45"/>
      <c r="L194" s="45"/>
      <c r="M194" s="105"/>
      <c r="N194" s="33"/>
      <c r="O194" s="105"/>
      <c r="P194" s="99"/>
      <c r="Q194" s="3"/>
      <c r="S194" s="65"/>
    </row>
    <row r="195" spans="1:19" ht="45" x14ac:dyDescent="0.3">
      <c r="A195" s="1"/>
      <c r="B195" s="3"/>
      <c r="C195" s="163"/>
      <c r="D195" s="169"/>
      <c r="E195" s="63"/>
      <c r="F195" s="35"/>
      <c r="G195" s="35"/>
      <c r="H195" s="61"/>
      <c r="I195" s="61"/>
      <c r="J195" s="61"/>
      <c r="K195" s="3"/>
      <c r="L195" s="143" t="s">
        <v>51</v>
      </c>
      <c r="M195" s="63"/>
      <c r="N195" s="55" t="s">
        <v>27</v>
      </c>
      <c r="O195" s="56"/>
      <c r="P195" s="55" t="s">
        <v>27</v>
      </c>
      <c r="Q195" s="3"/>
      <c r="S195" s="65"/>
    </row>
    <row r="196" spans="1:19" x14ac:dyDescent="0.3">
      <c r="A196" s="1"/>
      <c r="B196" s="3"/>
      <c r="C196" s="163"/>
      <c r="D196" s="169"/>
      <c r="E196" s="35"/>
      <c r="F196" s="35"/>
      <c r="G196" s="35"/>
      <c r="H196" s="35"/>
      <c r="I196" s="61"/>
      <c r="J196" s="61"/>
      <c r="K196" s="3"/>
      <c r="L196" s="144"/>
      <c r="M196" s="108" t="s">
        <v>26</v>
      </c>
      <c r="N196" s="59" t="s">
        <v>23</v>
      </c>
      <c r="O196" s="60" t="s">
        <v>18</v>
      </c>
      <c r="P196" s="59" t="s">
        <v>18</v>
      </c>
      <c r="Q196" s="3"/>
      <c r="S196" s="65"/>
    </row>
    <row r="197" spans="1:19" x14ac:dyDescent="0.3">
      <c r="A197" s="1"/>
      <c r="B197" s="3"/>
      <c r="C197" s="163"/>
      <c r="D197" s="169"/>
      <c r="E197" s="35"/>
      <c r="F197" s="35"/>
      <c r="G197" s="35"/>
      <c r="H197" s="35"/>
      <c r="I197" s="61"/>
      <c r="J197" s="61"/>
      <c r="K197" s="3"/>
      <c r="L197" s="64" t="s">
        <v>57</v>
      </c>
      <c r="M197" s="48" t="str">
        <f>IF(OR(N189=""),"",(N189))</f>
        <v/>
      </c>
      <c r="N197" s="130" t="str">
        <f>M197</f>
        <v/>
      </c>
      <c r="O197" s="48" t="str">
        <f>IF(OR(N197=""),"",N197/1000)</f>
        <v/>
      </c>
      <c r="P197" s="40" t="str">
        <f>O197</f>
        <v/>
      </c>
      <c r="Q197" s="3"/>
      <c r="S197" s="65"/>
    </row>
    <row r="198" spans="1:19" x14ac:dyDescent="0.3">
      <c r="A198" s="1"/>
      <c r="B198" s="3"/>
      <c r="C198" s="163"/>
      <c r="D198" s="169"/>
      <c r="E198" s="3"/>
      <c r="F198" s="3"/>
      <c r="G198" s="3"/>
      <c r="H198" s="3"/>
      <c r="I198" s="3"/>
      <c r="J198" s="3"/>
      <c r="K198" s="3"/>
      <c r="L198" s="115" t="s">
        <v>25</v>
      </c>
      <c r="M198" s="48" t="str">
        <f>IF(OR(N193=""),"",(N193))</f>
        <v/>
      </c>
      <c r="N198" s="40" t="str">
        <f>M198</f>
        <v/>
      </c>
      <c r="O198" s="48" t="str">
        <f>IF(OR(N198=""),"",N198/1000)</f>
        <v/>
      </c>
      <c r="P198" s="40" t="str">
        <f>O198</f>
        <v/>
      </c>
      <c r="Q198" s="3"/>
      <c r="S198" s="65"/>
    </row>
    <row r="199" spans="1:19" x14ac:dyDescent="0.3">
      <c r="A199" s="1"/>
      <c r="B199" s="3"/>
      <c r="C199" s="164"/>
      <c r="D199" s="170"/>
      <c r="E199" s="111"/>
      <c r="F199" s="111"/>
      <c r="G199" s="111"/>
      <c r="H199" s="111"/>
      <c r="I199" s="111"/>
      <c r="J199" s="111"/>
      <c r="K199" s="111"/>
      <c r="L199" s="115" t="s">
        <v>28</v>
      </c>
      <c r="M199" s="48" t="str">
        <f>IF(OR(N197="",N198=""),"",(N197+N198))</f>
        <v/>
      </c>
      <c r="N199" s="40" t="str">
        <f>M199</f>
        <v/>
      </c>
      <c r="O199" s="48" t="str">
        <f>IF(OR(N199=""),"",N199/1000)</f>
        <v/>
      </c>
      <c r="P199" s="40" t="str">
        <f>O199</f>
        <v/>
      </c>
      <c r="Q199" s="3"/>
      <c r="S199" s="65"/>
    </row>
    <row r="200" spans="1:19" x14ac:dyDescent="0.3">
      <c r="A200" s="1"/>
      <c r="B200" s="3"/>
      <c r="C200" s="72"/>
      <c r="D200" s="63"/>
      <c r="E200" s="73"/>
      <c r="F200" s="61"/>
      <c r="G200" s="33"/>
      <c r="H200" s="3"/>
      <c r="I200" s="3"/>
      <c r="J200" s="3"/>
      <c r="K200" s="3"/>
      <c r="L200" s="3"/>
      <c r="M200" s="3"/>
      <c r="N200" s="33"/>
      <c r="O200" s="33"/>
      <c r="P200" s="33"/>
      <c r="Q200" s="3"/>
      <c r="S200" s="65"/>
    </row>
    <row r="201" spans="1:19" ht="45" x14ac:dyDescent="0.3">
      <c r="A201" s="1"/>
      <c r="B201" s="3"/>
      <c r="C201" s="162">
        <v>14</v>
      </c>
      <c r="D201" s="143" t="s">
        <v>0</v>
      </c>
      <c r="E201" s="174" t="s">
        <v>58</v>
      </c>
      <c r="F201" s="171" t="s">
        <v>14</v>
      </c>
      <c r="G201" s="171"/>
      <c r="H201" s="149" t="s">
        <v>15</v>
      </c>
      <c r="I201" s="149"/>
      <c r="J201" s="53" t="s">
        <v>16</v>
      </c>
      <c r="K201" s="53" t="s">
        <v>17</v>
      </c>
      <c r="L201" s="55" t="s">
        <v>37</v>
      </c>
      <c r="M201" s="54"/>
      <c r="N201" s="55" t="s">
        <v>27</v>
      </c>
      <c r="O201" s="56"/>
      <c r="P201" s="55" t="s">
        <v>27</v>
      </c>
      <c r="Q201" s="3"/>
      <c r="S201" s="65"/>
    </row>
    <row r="202" spans="1:19" ht="16.5" x14ac:dyDescent="0.3">
      <c r="A202" s="1"/>
      <c r="B202" s="3"/>
      <c r="C202" s="163"/>
      <c r="D202" s="144"/>
      <c r="E202" s="174"/>
      <c r="F202" s="57" t="s">
        <v>32</v>
      </c>
      <c r="G202" s="57" t="s">
        <v>33</v>
      </c>
      <c r="H202" s="57" t="s">
        <v>43</v>
      </c>
      <c r="I202" s="57" t="s">
        <v>44</v>
      </c>
      <c r="J202" s="57" t="s">
        <v>45</v>
      </c>
      <c r="K202" s="57" t="s">
        <v>46</v>
      </c>
      <c r="L202" s="59" t="s">
        <v>38</v>
      </c>
      <c r="M202" s="58" t="s">
        <v>26</v>
      </c>
      <c r="N202" s="59" t="s">
        <v>23</v>
      </c>
      <c r="O202" s="60" t="s">
        <v>18</v>
      </c>
      <c r="P202" s="59" t="s">
        <v>18</v>
      </c>
      <c r="Q202" s="3"/>
      <c r="S202" s="65"/>
    </row>
    <row r="203" spans="1:19" x14ac:dyDescent="0.3">
      <c r="A203" s="1"/>
      <c r="B203" s="3"/>
      <c r="C203" s="163"/>
      <c r="D203" s="168"/>
      <c r="E203" s="64" t="s">
        <v>57</v>
      </c>
      <c r="F203" s="131"/>
      <c r="G203" s="116"/>
      <c r="H203" s="46"/>
      <c r="I203" s="46"/>
      <c r="J203" s="132"/>
      <c r="K203" s="132"/>
      <c r="L203" s="40" t="str">
        <f>$J$9</f>
        <v/>
      </c>
      <c r="M203" s="48" t="str">
        <f>IF(OR(ISBLANK(F203),ISBLANK(G203),ISBLANK(H203),ISBLANK(I203),ISBLANK(J203),ISBLANK(K203),ISBLANK(L203),L203=""),"",((((H203+I203)/2)-J203-K203-L203)/((F203+G203)/2)*100))</f>
        <v/>
      </c>
      <c r="N203" s="40" t="str">
        <f>M203</f>
        <v/>
      </c>
      <c r="O203" s="48" t="str">
        <f>IF(OR(N203=""),"",N203/1000)</f>
        <v/>
      </c>
      <c r="P203" s="40" t="str">
        <f>O203</f>
        <v/>
      </c>
      <c r="Q203" s="3"/>
      <c r="S203" s="65"/>
    </row>
    <row r="204" spans="1:19" x14ac:dyDescent="0.3">
      <c r="A204" s="1"/>
      <c r="B204" s="3"/>
      <c r="C204" s="163"/>
      <c r="D204" s="169"/>
      <c r="E204" s="63"/>
      <c r="F204" s="100"/>
      <c r="G204" s="61"/>
      <c r="H204" s="61"/>
      <c r="I204" s="61"/>
      <c r="J204" s="61"/>
      <c r="K204" s="61"/>
      <c r="L204" s="33"/>
      <c r="M204" s="112"/>
      <c r="N204" s="33"/>
      <c r="O204" s="112"/>
      <c r="P204" s="99"/>
      <c r="Q204" s="3"/>
      <c r="S204" s="65"/>
    </row>
    <row r="205" spans="1:19" ht="45" x14ac:dyDescent="0.3">
      <c r="A205" s="1"/>
      <c r="B205" s="3"/>
      <c r="C205" s="163"/>
      <c r="D205" s="169"/>
      <c r="E205" s="3"/>
      <c r="F205" s="3"/>
      <c r="G205" s="172" t="s">
        <v>53</v>
      </c>
      <c r="H205" s="142" t="s">
        <v>29</v>
      </c>
      <c r="I205" s="142"/>
      <c r="J205" s="142"/>
      <c r="K205" s="142"/>
      <c r="L205" s="142"/>
      <c r="M205" s="50"/>
      <c r="N205" s="55" t="s">
        <v>27</v>
      </c>
      <c r="O205" s="56"/>
      <c r="P205" s="55" t="s">
        <v>27</v>
      </c>
      <c r="Q205" s="3"/>
      <c r="S205" s="65"/>
    </row>
    <row r="206" spans="1:19" ht="30" x14ac:dyDescent="0.3">
      <c r="A206" s="1"/>
      <c r="B206" s="3"/>
      <c r="C206" s="163"/>
      <c r="D206" s="89"/>
      <c r="E206" s="35"/>
      <c r="F206" s="35"/>
      <c r="G206" s="173"/>
      <c r="H206" s="57" t="s">
        <v>50</v>
      </c>
      <c r="I206" s="59" t="s">
        <v>36</v>
      </c>
      <c r="J206" s="57" t="s">
        <v>64</v>
      </c>
      <c r="K206" s="114" t="s">
        <v>65</v>
      </c>
      <c r="L206" s="57" t="s">
        <v>24</v>
      </c>
      <c r="M206" s="58" t="s">
        <v>26</v>
      </c>
      <c r="N206" s="59" t="s">
        <v>23</v>
      </c>
      <c r="O206" s="60" t="s">
        <v>18</v>
      </c>
      <c r="P206" s="59" t="s">
        <v>18</v>
      </c>
      <c r="Q206" s="3"/>
      <c r="S206" s="65"/>
    </row>
    <row r="207" spans="1:19" x14ac:dyDescent="0.3">
      <c r="A207" s="1"/>
      <c r="B207" s="3"/>
      <c r="C207" s="163"/>
      <c r="D207" s="169"/>
      <c r="E207" s="35"/>
      <c r="F207" s="35"/>
      <c r="G207" s="64" t="s">
        <v>25</v>
      </c>
      <c r="H207" s="116"/>
      <c r="I207" s="127" t="str">
        <f>$J$16</f>
        <v/>
      </c>
      <c r="J207" s="46">
        <v>100</v>
      </c>
      <c r="K207" s="46"/>
      <c r="L207" s="46"/>
      <c r="M207" s="48" t="str">
        <f>IF(OR(ISBLANK(J207),ISBLANK(L207),ISBLANK(I207),ISBLANK(H207),ISBLANK(K207),I207=""),"",(I207*J207*(L207/K207)*(100/H207)))</f>
        <v/>
      </c>
      <c r="N207" s="40" t="str">
        <f>M207</f>
        <v/>
      </c>
      <c r="O207" s="48" t="str">
        <f>IF(OR(N207=""),"",N207/1000)</f>
        <v/>
      </c>
      <c r="P207" s="40" t="str">
        <f>O207</f>
        <v/>
      </c>
      <c r="Q207" s="3"/>
      <c r="S207" s="65"/>
    </row>
    <row r="208" spans="1:19" x14ac:dyDescent="0.3">
      <c r="A208" s="1"/>
      <c r="B208" s="3"/>
      <c r="C208" s="163"/>
      <c r="D208" s="169"/>
      <c r="E208" s="35"/>
      <c r="F208" s="35"/>
      <c r="G208" s="35"/>
      <c r="H208" s="63"/>
      <c r="I208" s="45"/>
      <c r="J208" s="12"/>
      <c r="K208" s="45"/>
      <c r="L208" s="45"/>
      <c r="M208" s="105"/>
      <c r="N208" s="33"/>
      <c r="O208" s="105"/>
      <c r="P208" s="99"/>
      <c r="Q208" s="3"/>
      <c r="S208" s="65"/>
    </row>
    <row r="209" spans="1:19" ht="45" x14ac:dyDescent="0.3">
      <c r="A209" s="1"/>
      <c r="B209" s="3"/>
      <c r="C209" s="163"/>
      <c r="D209" s="169"/>
      <c r="E209" s="63"/>
      <c r="F209" s="35"/>
      <c r="G209" s="35"/>
      <c r="H209" s="61"/>
      <c r="I209" s="61"/>
      <c r="J209" s="61"/>
      <c r="K209" s="3"/>
      <c r="L209" s="143" t="s">
        <v>51</v>
      </c>
      <c r="M209" s="63"/>
      <c r="N209" s="55" t="s">
        <v>27</v>
      </c>
      <c r="O209" s="56"/>
      <c r="P209" s="55" t="s">
        <v>27</v>
      </c>
      <c r="Q209" s="3"/>
      <c r="S209" s="65"/>
    </row>
    <row r="210" spans="1:19" x14ac:dyDescent="0.3">
      <c r="A210" s="1"/>
      <c r="B210" s="3"/>
      <c r="C210" s="163"/>
      <c r="D210" s="169"/>
      <c r="E210" s="35"/>
      <c r="F210" s="35"/>
      <c r="G210" s="35"/>
      <c r="H210" s="35"/>
      <c r="I210" s="61"/>
      <c r="J210" s="61"/>
      <c r="K210" s="3"/>
      <c r="L210" s="144"/>
      <c r="M210" s="108" t="s">
        <v>26</v>
      </c>
      <c r="N210" s="59" t="s">
        <v>23</v>
      </c>
      <c r="O210" s="60" t="s">
        <v>18</v>
      </c>
      <c r="P210" s="59" t="s">
        <v>18</v>
      </c>
      <c r="Q210" s="3"/>
      <c r="S210" s="65"/>
    </row>
    <row r="211" spans="1:19" x14ac:dyDescent="0.3">
      <c r="A211" s="1"/>
      <c r="B211" s="3"/>
      <c r="C211" s="163"/>
      <c r="D211" s="169"/>
      <c r="E211" s="35"/>
      <c r="F211" s="35"/>
      <c r="G211" s="35"/>
      <c r="H211" s="35"/>
      <c r="I211" s="61"/>
      <c r="J211" s="61"/>
      <c r="K211" s="3"/>
      <c r="L211" s="64" t="s">
        <v>57</v>
      </c>
      <c r="M211" s="48" t="str">
        <f>IF(OR(N203=""),"",(N203))</f>
        <v/>
      </c>
      <c r="N211" s="130" t="str">
        <f>M211</f>
        <v/>
      </c>
      <c r="O211" s="48" t="str">
        <f>IF(OR(N211=""),"",N211/1000)</f>
        <v/>
      </c>
      <c r="P211" s="40" t="str">
        <f>O211</f>
        <v/>
      </c>
      <c r="Q211" s="3"/>
      <c r="S211" s="65"/>
    </row>
    <row r="212" spans="1:19" x14ac:dyDescent="0.3">
      <c r="A212" s="1"/>
      <c r="B212" s="3"/>
      <c r="C212" s="163"/>
      <c r="D212" s="169"/>
      <c r="E212" s="3"/>
      <c r="F212" s="3"/>
      <c r="G212" s="3"/>
      <c r="H212" s="3"/>
      <c r="I212" s="3"/>
      <c r="J212" s="3"/>
      <c r="K212" s="3"/>
      <c r="L212" s="115" t="s">
        <v>25</v>
      </c>
      <c r="M212" s="48" t="str">
        <f>IF(OR(N207=""),"",(N207))</f>
        <v/>
      </c>
      <c r="N212" s="40" t="str">
        <f>M212</f>
        <v/>
      </c>
      <c r="O212" s="48" t="str">
        <f>IF(OR(N212=""),"",N212/1000)</f>
        <v/>
      </c>
      <c r="P212" s="40" t="str">
        <f>O212</f>
        <v/>
      </c>
      <c r="Q212" s="3"/>
      <c r="S212" s="65"/>
    </row>
    <row r="213" spans="1:19" x14ac:dyDescent="0.3">
      <c r="A213" s="1"/>
      <c r="B213" s="3"/>
      <c r="C213" s="164"/>
      <c r="D213" s="170"/>
      <c r="E213" s="111"/>
      <c r="F213" s="111"/>
      <c r="G213" s="111"/>
      <c r="H213" s="111"/>
      <c r="I213" s="111"/>
      <c r="J213" s="111"/>
      <c r="K213" s="111"/>
      <c r="L213" s="115" t="s">
        <v>28</v>
      </c>
      <c r="M213" s="48" t="str">
        <f>IF(OR(N211="",N212=""),"",(N211+N212))</f>
        <v/>
      </c>
      <c r="N213" s="40" t="str">
        <f>M213</f>
        <v/>
      </c>
      <c r="O213" s="48" t="str">
        <f>IF(OR(N213=""),"",N213/1000)</f>
        <v/>
      </c>
      <c r="P213" s="40" t="str">
        <f>O213</f>
        <v/>
      </c>
      <c r="Q213" s="3"/>
      <c r="S213" s="65"/>
    </row>
    <row r="214" spans="1:19" x14ac:dyDescent="0.3">
      <c r="A214" s="1"/>
      <c r="B214" s="3"/>
      <c r="C214" s="72"/>
      <c r="D214" s="63"/>
      <c r="E214" s="73"/>
      <c r="F214" s="61"/>
      <c r="G214" s="33"/>
      <c r="H214" s="3"/>
      <c r="I214" s="3"/>
      <c r="J214" s="3"/>
      <c r="K214" s="3"/>
      <c r="L214" s="3"/>
      <c r="M214" s="3"/>
      <c r="N214" s="33"/>
      <c r="O214" s="33"/>
      <c r="P214" s="33"/>
      <c r="Q214" s="3"/>
      <c r="S214" s="65"/>
    </row>
    <row r="215" spans="1:19" ht="45" x14ac:dyDescent="0.3">
      <c r="A215" s="1"/>
      <c r="B215" s="3"/>
      <c r="C215" s="162">
        <v>15</v>
      </c>
      <c r="D215" s="143" t="s">
        <v>0</v>
      </c>
      <c r="E215" s="155" t="s">
        <v>58</v>
      </c>
      <c r="F215" s="171" t="s">
        <v>14</v>
      </c>
      <c r="G215" s="171"/>
      <c r="H215" s="147" t="s">
        <v>15</v>
      </c>
      <c r="I215" s="167"/>
      <c r="J215" s="53" t="s">
        <v>16</v>
      </c>
      <c r="K215" s="53" t="s">
        <v>17</v>
      </c>
      <c r="L215" s="55" t="s">
        <v>37</v>
      </c>
      <c r="M215" s="54"/>
      <c r="N215" s="55" t="s">
        <v>27</v>
      </c>
      <c r="O215" s="56"/>
      <c r="P215" s="55" t="s">
        <v>27</v>
      </c>
      <c r="Q215" s="3"/>
      <c r="S215" s="65"/>
    </row>
    <row r="216" spans="1:19" ht="16.5" x14ac:dyDescent="0.3">
      <c r="A216" s="1"/>
      <c r="B216" s="3"/>
      <c r="C216" s="163"/>
      <c r="D216" s="144"/>
      <c r="E216" s="156"/>
      <c r="F216" s="98" t="s">
        <v>32</v>
      </c>
      <c r="G216" s="98" t="s">
        <v>33</v>
      </c>
      <c r="H216" s="98" t="s">
        <v>43</v>
      </c>
      <c r="I216" s="98" t="s">
        <v>44</v>
      </c>
      <c r="J216" s="98" t="s">
        <v>45</v>
      </c>
      <c r="K216" s="98" t="s">
        <v>46</v>
      </c>
      <c r="L216" s="101" t="s">
        <v>38</v>
      </c>
      <c r="M216" s="102" t="s">
        <v>26</v>
      </c>
      <c r="N216" s="101" t="s">
        <v>23</v>
      </c>
      <c r="O216" s="103" t="s">
        <v>18</v>
      </c>
      <c r="P216" s="101" t="s">
        <v>18</v>
      </c>
      <c r="Q216" s="3"/>
      <c r="S216" s="65"/>
    </row>
    <row r="217" spans="1:19" x14ac:dyDescent="0.3">
      <c r="A217" s="1"/>
      <c r="B217" s="3"/>
      <c r="C217" s="163"/>
      <c r="D217" s="168"/>
      <c r="E217" s="64" t="s">
        <v>57</v>
      </c>
      <c r="F217" s="131"/>
      <c r="G217" s="116"/>
      <c r="H217" s="46"/>
      <c r="I217" s="46"/>
      <c r="J217" s="132"/>
      <c r="K217" s="132"/>
      <c r="L217" s="40" t="str">
        <f>$J$9</f>
        <v/>
      </c>
      <c r="M217" s="48" t="str">
        <f>IF(OR(ISBLANK(F217),ISBLANK(G217),ISBLANK(H217),ISBLANK(I217),ISBLANK(J217),ISBLANK(K217),ISBLANK(L217),L217=""),"",((((H217+I217)/2)-J217-K217-L217)/((F217+G217)/2)*100))</f>
        <v/>
      </c>
      <c r="N217" s="40" t="str">
        <f>M217</f>
        <v/>
      </c>
      <c r="O217" s="48" t="str">
        <f>IF(OR(N217=""),"",N217/1000)</f>
        <v/>
      </c>
      <c r="P217" s="40" t="str">
        <f>O217</f>
        <v/>
      </c>
      <c r="Q217" s="3"/>
      <c r="S217" s="65"/>
    </row>
    <row r="218" spans="1:19" x14ac:dyDescent="0.3">
      <c r="A218" s="1"/>
      <c r="B218" s="3"/>
      <c r="C218" s="163"/>
      <c r="D218" s="169"/>
      <c r="E218" s="63"/>
      <c r="F218" s="100"/>
      <c r="G218" s="61"/>
      <c r="H218" s="61"/>
      <c r="I218" s="61"/>
      <c r="J218" s="61"/>
      <c r="K218" s="61"/>
      <c r="L218" s="33"/>
      <c r="M218" s="112"/>
      <c r="N218" s="33"/>
      <c r="O218" s="112"/>
      <c r="P218" s="99"/>
      <c r="Q218" s="3"/>
      <c r="S218" s="65"/>
    </row>
    <row r="219" spans="1:19" ht="45" x14ac:dyDescent="0.3">
      <c r="A219" s="1"/>
      <c r="B219" s="3"/>
      <c r="C219" s="163"/>
      <c r="D219" s="169"/>
      <c r="E219" s="3"/>
      <c r="F219" s="3"/>
      <c r="G219" s="172" t="s">
        <v>53</v>
      </c>
      <c r="H219" s="142" t="s">
        <v>29</v>
      </c>
      <c r="I219" s="142"/>
      <c r="J219" s="142"/>
      <c r="K219" s="142"/>
      <c r="L219" s="142"/>
      <c r="M219" s="50"/>
      <c r="N219" s="55" t="s">
        <v>27</v>
      </c>
      <c r="O219" s="56"/>
      <c r="P219" s="55" t="s">
        <v>27</v>
      </c>
      <c r="Q219" s="3"/>
      <c r="S219" s="65"/>
    </row>
    <row r="220" spans="1:19" ht="30" x14ac:dyDescent="0.3">
      <c r="A220" s="1"/>
      <c r="B220" s="3"/>
      <c r="C220" s="163"/>
      <c r="D220" s="89"/>
      <c r="E220" s="35"/>
      <c r="F220" s="35"/>
      <c r="G220" s="173"/>
      <c r="H220" s="57" t="s">
        <v>50</v>
      </c>
      <c r="I220" s="59" t="s">
        <v>36</v>
      </c>
      <c r="J220" s="57" t="s">
        <v>64</v>
      </c>
      <c r="K220" s="114" t="s">
        <v>65</v>
      </c>
      <c r="L220" s="57" t="s">
        <v>24</v>
      </c>
      <c r="M220" s="58" t="s">
        <v>26</v>
      </c>
      <c r="N220" s="59" t="s">
        <v>23</v>
      </c>
      <c r="O220" s="60" t="s">
        <v>18</v>
      </c>
      <c r="P220" s="59" t="s">
        <v>18</v>
      </c>
      <c r="Q220" s="3"/>
      <c r="S220" s="65"/>
    </row>
    <row r="221" spans="1:19" x14ac:dyDescent="0.3">
      <c r="A221" s="1"/>
      <c r="B221" s="3"/>
      <c r="C221" s="163"/>
      <c r="D221" s="169"/>
      <c r="E221" s="35"/>
      <c r="F221" s="35"/>
      <c r="G221" s="64" t="s">
        <v>25</v>
      </c>
      <c r="H221" s="116"/>
      <c r="I221" s="127" t="str">
        <f>$J$16</f>
        <v/>
      </c>
      <c r="J221" s="46">
        <v>100</v>
      </c>
      <c r="K221" s="46"/>
      <c r="L221" s="46"/>
      <c r="M221" s="48" t="str">
        <f>IF(OR(ISBLANK(J221),ISBLANK(L221),ISBLANK(I221),ISBLANK(H221),ISBLANK(K221),I221=""),"",(I221*J221*(L221/K221)*(100/H221)))</f>
        <v/>
      </c>
      <c r="N221" s="40" t="str">
        <f>M221</f>
        <v/>
      </c>
      <c r="O221" s="48" t="str">
        <f>IF(OR(N221=""),"",N221/1000)</f>
        <v/>
      </c>
      <c r="P221" s="40" t="str">
        <f>O221</f>
        <v/>
      </c>
      <c r="Q221" s="3"/>
      <c r="S221" s="65"/>
    </row>
    <row r="222" spans="1:19" x14ac:dyDescent="0.3">
      <c r="A222" s="1"/>
      <c r="B222" s="3"/>
      <c r="C222" s="163"/>
      <c r="D222" s="169"/>
      <c r="E222" s="35"/>
      <c r="F222" s="35"/>
      <c r="G222" s="35"/>
      <c r="H222" s="63"/>
      <c r="I222" s="45"/>
      <c r="J222" s="12"/>
      <c r="K222" s="45"/>
      <c r="L222" s="45"/>
      <c r="M222" s="105"/>
      <c r="N222" s="33"/>
      <c r="O222" s="105"/>
      <c r="P222" s="99"/>
      <c r="Q222" s="3"/>
      <c r="S222" s="65"/>
    </row>
    <row r="223" spans="1:19" ht="45" x14ac:dyDescent="0.3">
      <c r="A223" s="1"/>
      <c r="B223" s="3"/>
      <c r="C223" s="163"/>
      <c r="D223" s="169"/>
      <c r="E223" s="63"/>
      <c r="F223" s="35"/>
      <c r="G223" s="35"/>
      <c r="H223" s="61"/>
      <c r="I223" s="61"/>
      <c r="J223" s="61"/>
      <c r="K223" s="3"/>
      <c r="L223" s="143" t="s">
        <v>51</v>
      </c>
      <c r="M223" s="63"/>
      <c r="N223" s="55" t="s">
        <v>27</v>
      </c>
      <c r="O223" s="56"/>
      <c r="P223" s="55" t="s">
        <v>27</v>
      </c>
      <c r="Q223" s="3"/>
      <c r="S223" s="65"/>
    </row>
    <row r="224" spans="1:19" x14ac:dyDescent="0.3">
      <c r="A224" s="1"/>
      <c r="B224" s="3"/>
      <c r="C224" s="163"/>
      <c r="D224" s="169"/>
      <c r="E224" s="35"/>
      <c r="F224" s="35"/>
      <c r="G224" s="35"/>
      <c r="H224" s="35"/>
      <c r="I224" s="61"/>
      <c r="J224" s="61"/>
      <c r="K224" s="3"/>
      <c r="L224" s="144"/>
      <c r="M224" s="108" t="s">
        <v>26</v>
      </c>
      <c r="N224" s="59" t="s">
        <v>23</v>
      </c>
      <c r="O224" s="60" t="s">
        <v>18</v>
      </c>
      <c r="P224" s="59" t="s">
        <v>18</v>
      </c>
      <c r="Q224" s="3"/>
      <c r="S224" s="65"/>
    </row>
    <row r="225" spans="1:19" x14ac:dyDescent="0.3">
      <c r="A225" s="1"/>
      <c r="B225" s="3"/>
      <c r="C225" s="163"/>
      <c r="D225" s="169"/>
      <c r="E225" s="35"/>
      <c r="F225" s="35"/>
      <c r="G225" s="35"/>
      <c r="H225" s="35"/>
      <c r="I225" s="61"/>
      <c r="J225" s="61"/>
      <c r="K225" s="3"/>
      <c r="L225" s="64" t="s">
        <v>57</v>
      </c>
      <c r="M225" s="48" t="str">
        <f>IF(OR(N217=""),"",(N217))</f>
        <v/>
      </c>
      <c r="N225" s="130" t="str">
        <f>M225</f>
        <v/>
      </c>
      <c r="O225" s="48" t="str">
        <f>IF(OR(N225=""),"",N225/1000)</f>
        <v/>
      </c>
      <c r="P225" s="40" t="str">
        <f>O225</f>
        <v/>
      </c>
      <c r="Q225" s="3"/>
      <c r="S225" s="65"/>
    </row>
    <row r="226" spans="1:19" x14ac:dyDescent="0.3">
      <c r="A226" s="1"/>
      <c r="B226" s="3"/>
      <c r="C226" s="163"/>
      <c r="D226" s="169"/>
      <c r="E226" s="3"/>
      <c r="F226" s="3"/>
      <c r="G226" s="3"/>
      <c r="H226" s="3"/>
      <c r="I226" s="3"/>
      <c r="J226" s="3"/>
      <c r="K226" s="3"/>
      <c r="L226" s="115" t="s">
        <v>25</v>
      </c>
      <c r="M226" s="48" t="str">
        <f>IF(OR(N221=""),"",(N221))</f>
        <v/>
      </c>
      <c r="N226" s="40" t="str">
        <f>M226</f>
        <v/>
      </c>
      <c r="O226" s="48" t="str">
        <f>IF(OR(N226=""),"",N226/1000)</f>
        <v/>
      </c>
      <c r="P226" s="40" t="str">
        <f>O226</f>
        <v/>
      </c>
      <c r="Q226" s="3"/>
      <c r="S226" s="65"/>
    </row>
    <row r="227" spans="1:19" x14ac:dyDescent="0.3">
      <c r="A227" s="1"/>
      <c r="B227" s="3"/>
      <c r="C227" s="164"/>
      <c r="D227" s="170"/>
      <c r="E227" s="111"/>
      <c r="F227" s="111"/>
      <c r="G227" s="111"/>
      <c r="H227" s="111"/>
      <c r="I227" s="111"/>
      <c r="J227" s="111"/>
      <c r="K227" s="111"/>
      <c r="L227" s="115" t="s">
        <v>28</v>
      </c>
      <c r="M227" s="48" t="str">
        <f>IF(OR(N225="",N226=""),"",(N225+N226))</f>
        <v/>
      </c>
      <c r="N227" s="40" t="str">
        <f>M227</f>
        <v/>
      </c>
      <c r="O227" s="48" t="str">
        <f>IF(OR(N227=""),"",N227/1000)</f>
        <v/>
      </c>
      <c r="P227" s="40" t="str">
        <f>O227</f>
        <v/>
      </c>
      <c r="Q227" s="3"/>
      <c r="S227" s="65"/>
    </row>
    <row r="228" spans="1:19" x14ac:dyDescent="0.3">
      <c r="A228" s="1"/>
      <c r="B228" s="3"/>
      <c r="C228" s="72"/>
      <c r="D228" s="63"/>
      <c r="E228" s="73"/>
      <c r="F228" s="61"/>
      <c r="G228" s="33"/>
      <c r="H228" s="3"/>
      <c r="I228" s="3"/>
      <c r="J228" s="3"/>
      <c r="K228" s="3"/>
      <c r="L228" s="3"/>
      <c r="M228" s="3"/>
      <c r="N228" s="33"/>
      <c r="O228" s="33"/>
      <c r="P228" s="33"/>
      <c r="Q228" s="3"/>
      <c r="S228" s="65"/>
    </row>
    <row r="229" spans="1:19" ht="45" x14ac:dyDescent="0.3">
      <c r="A229" s="1"/>
      <c r="B229" s="3"/>
      <c r="C229" s="162">
        <v>16</v>
      </c>
      <c r="D229" s="143" t="s">
        <v>0</v>
      </c>
      <c r="E229" s="155" t="s">
        <v>58</v>
      </c>
      <c r="F229" s="171" t="s">
        <v>14</v>
      </c>
      <c r="G229" s="171"/>
      <c r="H229" s="147" t="s">
        <v>15</v>
      </c>
      <c r="I229" s="167"/>
      <c r="J229" s="53" t="s">
        <v>16</v>
      </c>
      <c r="K229" s="53" t="s">
        <v>17</v>
      </c>
      <c r="L229" s="55" t="s">
        <v>37</v>
      </c>
      <c r="M229" s="54"/>
      <c r="N229" s="55" t="s">
        <v>27</v>
      </c>
      <c r="O229" s="56"/>
      <c r="P229" s="55" t="s">
        <v>27</v>
      </c>
      <c r="Q229" s="3"/>
      <c r="S229" s="65"/>
    </row>
    <row r="230" spans="1:19" ht="16.5" x14ac:dyDescent="0.3">
      <c r="A230" s="1"/>
      <c r="B230" s="3"/>
      <c r="C230" s="163"/>
      <c r="D230" s="144"/>
      <c r="E230" s="156"/>
      <c r="F230" s="98" t="s">
        <v>32</v>
      </c>
      <c r="G230" s="98" t="s">
        <v>33</v>
      </c>
      <c r="H230" s="98" t="s">
        <v>43</v>
      </c>
      <c r="I230" s="98" t="s">
        <v>44</v>
      </c>
      <c r="J230" s="98" t="s">
        <v>45</v>
      </c>
      <c r="K230" s="98" t="s">
        <v>46</v>
      </c>
      <c r="L230" s="101" t="s">
        <v>38</v>
      </c>
      <c r="M230" s="102" t="s">
        <v>26</v>
      </c>
      <c r="N230" s="101" t="s">
        <v>23</v>
      </c>
      <c r="O230" s="103" t="s">
        <v>18</v>
      </c>
      <c r="P230" s="101" t="s">
        <v>18</v>
      </c>
      <c r="Q230" s="3"/>
      <c r="S230" s="65"/>
    </row>
    <row r="231" spans="1:19" x14ac:dyDescent="0.3">
      <c r="A231" s="1"/>
      <c r="B231" s="3"/>
      <c r="C231" s="163"/>
      <c r="D231" s="168"/>
      <c r="E231" s="64" t="s">
        <v>57</v>
      </c>
      <c r="F231" s="131"/>
      <c r="G231" s="116"/>
      <c r="H231" s="46"/>
      <c r="I231" s="46"/>
      <c r="J231" s="132"/>
      <c r="K231" s="132"/>
      <c r="L231" s="40" t="str">
        <f>$J$9</f>
        <v/>
      </c>
      <c r="M231" s="48" t="str">
        <f>IF(OR(ISBLANK(F231),ISBLANK(G231),ISBLANK(H231),ISBLANK(I231),ISBLANK(J231),ISBLANK(K231),ISBLANK(L231),L231=""),"",((((H231+I231)/2)-J231-K231-L231)/((F231+G231)/2)*100))</f>
        <v/>
      </c>
      <c r="N231" s="40" t="str">
        <f>M231</f>
        <v/>
      </c>
      <c r="O231" s="48" t="str">
        <f>IF(OR(N231=""),"",N231/1000)</f>
        <v/>
      </c>
      <c r="P231" s="40" t="str">
        <f>O231</f>
        <v/>
      </c>
      <c r="Q231" s="3"/>
      <c r="S231" s="65"/>
    </row>
    <row r="232" spans="1:19" x14ac:dyDescent="0.3">
      <c r="A232" s="1"/>
      <c r="B232" s="3"/>
      <c r="C232" s="163"/>
      <c r="D232" s="169"/>
      <c r="E232" s="63"/>
      <c r="F232" s="100"/>
      <c r="G232" s="61"/>
      <c r="H232" s="61"/>
      <c r="I232" s="61"/>
      <c r="J232" s="61"/>
      <c r="K232" s="61"/>
      <c r="L232" s="33"/>
      <c r="M232" s="112"/>
      <c r="N232" s="33"/>
      <c r="O232" s="112"/>
      <c r="P232" s="99"/>
      <c r="Q232" s="3"/>
      <c r="S232" s="65"/>
    </row>
    <row r="233" spans="1:19" ht="45" x14ac:dyDescent="0.3">
      <c r="A233" s="1"/>
      <c r="B233" s="3"/>
      <c r="C233" s="163"/>
      <c r="D233" s="169"/>
      <c r="E233" s="3"/>
      <c r="F233" s="3"/>
      <c r="G233" s="172" t="s">
        <v>53</v>
      </c>
      <c r="H233" s="142" t="s">
        <v>29</v>
      </c>
      <c r="I233" s="142"/>
      <c r="J233" s="142"/>
      <c r="K233" s="142"/>
      <c r="L233" s="142"/>
      <c r="M233" s="50"/>
      <c r="N233" s="55" t="s">
        <v>27</v>
      </c>
      <c r="O233" s="56"/>
      <c r="P233" s="55" t="s">
        <v>27</v>
      </c>
      <c r="Q233" s="3"/>
      <c r="S233" s="65"/>
    </row>
    <row r="234" spans="1:19" ht="30" x14ac:dyDescent="0.3">
      <c r="A234" s="1"/>
      <c r="B234" s="3"/>
      <c r="C234" s="163"/>
      <c r="D234" s="89"/>
      <c r="E234" s="35"/>
      <c r="F234" s="35"/>
      <c r="G234" s="173"/>
      <c r="H234" s="57" t="s">
        <v>50</v>
      </c>
      <c r="I234" s="59" t="s">
        <v>36</v>
      </c>
      <c r="J234" s="57" t="s">
        <v>64</v>
      </c>
      <c r="K234" s="114" t="s">
        <v>65</v>
      </c>
      <c r="L234" s="57" t="s">
        <v>24</v>
      </c>
      <c r="M234" s="58" t="s">
        <v>26</v>
      </c>
      <c r="N234" s="59" t="s">
        <v>23</v>
      </c>
      <c r="O234" s="60" t="s">
        <v>18</v>
      </c>
      <c r="P234" s="59" t="s">
        <v>18</v>
      </c>
      <c r="Q234" s="3"/>
      <c r="S234" s="65"/>
    </row>
    <row r="235" spans="1:19" x14ac:dyDescent="0.3">
      <c r="A235" s="1"/>
      <c r="B235" s="3"/>
      <c r="C235" s="163"/>
      <c r="D235" s="169"/>
      <c r="E235" s="35"/>
      <c r="F235" s="35"/>
      <c r="G235" s="64" t="s">
        <v>25</v>
      </c>
      <c r="H235" s="116"/>
      <c r="I235" s="127" t="str">
        <f>$J$16</f>
        <v/>
      </c>
      <c r="J235" s="46">
        <v>100</v>
      </c>
      <c r="K235" s="46"/>
      <c r="L235" s="46"/>
      <c r="M235" s="48" t="str">
        <f>IF(OR(ISBLANK(J235),ISBLANK(L235),ISBLANK(I235),ISBLANK(H235),ISBLANK(K235),I235=""),"",(I235*J235*(L235/K235)*(100/H235)))</f>
        <v/>
      </c>
      <c r="N235" s="40" t="str">
        <f>M235</f>
        <v/>
      </c>
      <c r="O235" s="48" t="str">
        <f>IF(OR(N235=""),"",N235/1000)</f>
        <v/>
      </c>
      <c r="P235" s="40" t="str">
        <f>O235</f>
        <v/>
      </c>
      <c r="Q235" s="3"/>
      <c r="S235" s="65"/>
    </row>
    <row r="236" spans="1:19" x14ac:dyDescent="0.3">
      <c r="A236" s="1"/>
      <c r="B236" s="3"/>
      <c r="C236" s="163"/>
      <c r="D236" s="169"/>
      <c r="E236" s="35"/>
      <c r="F236" s="35"/>
      <c r="G236" s="35"/>
      <c r="H236" s="63"/>
      <c r="I236" s="45"/>
      <c r="J236" s="12"/>
      <c r="K236" s="45"/>
      <c r="L236" s="45"/>
      <c r="M236" s="105"/>
      <c r="N236" s="33"/>
      <c r="O236" s="105"/>
      <c r="P236" s="99"/>
      <c r="Q236" s="3"/>
      <c r="S236" s="65"/>
    </row>
    <row r="237" spans="1:19" ht="45" x14ac:dyDescent="0.3">
      <c r="A237" s="1"/>
      <c r="B237" s="3"/>
      <c r="C237" s="163"/>
      <c r="D237" s="169"/>
      <c r="E237" s="63"/>
      <c r="F237" s="35"/>
      <c r="G237" s="35"/>
      <c r="H237" s="61"/>
      <c r="I237" s="61"/>
      <c r="J237" s="61"/>
      <c r="K237" s="3"/>
      <c r="L237" s="143" t="s">
        <v>51</v>
      </c>
      <c r="M237" s="63"/>
      <c r="N237" s="55" t="s">
        <v>27</v>
      </c>
      <c r="O237" s="56"/>
      <c r="P237" s="55" t="s">
        <v>27</v>
      </c>
      <c r="Q237" s="3"/>
      <c r="S237" s="65"/>
    </row>
    <row r="238" spans="1:19" x14ac:dyDescent="0.3">
      <c r="A238" s="1"/>
      <c r="B238" s="3"/>
      <c r="C238" s="163"/>
      <c r="D238" s="169"/>
      <c r="E238" s="35"/>
      <c r="F238" s="35"/>
      <c r="G238" s="35"/>
      <c r="H238" s="35"/>
      <c r="I238" s="61"/>
      <c r="J238" s="61"/>
      <c r="K238" s="3"/>
      <c r="L238" s="144"/>
      <c r="M238" s="108" t="s">
        <v>26</v>
      </c>
      <c r="N238" s="59" t="s">
        <v>23</v>
      </c>
      <c r="O238" s="60" t="s">
        <v>18</v>
      </c>
      <c r="P238" s="59" t="s">
        <v>18</v>
      </c>
      <c r="Q238" s="3"/>
      <c r="S238" s="65"/>
    </row>
    <row r="239" spans="1:19" x14ac:dyDescent="0.3">
      <c r="A239" s="1"/>
      <c r="B239" s="3"/>
      <c r="C239" s="163"/>
      <c r="D239" s="169"/>
      <c r="E239" s="35"/>
      <c r="F239" s="35"/>
      <c r="G239" s="35"/>
      <c r="H239" s="35"/>
      <c r="I239" s="61"/>
      <c r="J239" s="61"/>
      <c r="K239" s="3"/>
      <c r="L239" s="64" t="s">
        <v>57</v>
      </c>
      <c r="M239" s="48" t="str">
        <f>IF(OR(N231=""),"",(N231))</f>
        <v/>
      </c>
      <c r="N239" s="130" t="str">
        <f>M239</f>
        <v/>
      </c>
      <c r="O239" s="48" t="str">
        <f>IF(OR(N239=""),"",N239/1000)</f>
        <v/>
      </c>
      <c r="P239" s="40" t="str">
        <f>O239</f>
        <v/>
      </c>
      <c r="Q239" s="3"/>
      <c r="S239" s="65"/>
    </row>
    <row r="240" spans="1:19" x14ac:dyDescent="0.3">
      <c r="A240" s="1"/>
      <c r="B240" s="3"/>
      <c r="C240" s="163"/>
      <c r="D240" s="169"/>
      <c r="E240" s="3"/>
      <c r="F240" s="3"/>
      <c r="G240" s="3"/>
      <c r="H240" s="3"/>
      <c r="I240" s="3"/>
      <c r="J240" s="3"/>
      <c r="K240" s="3"/>
      <c r="L240" s="115" t="s">
        <v>25</v>
      </c>
      <c r="M240" s="48" t="str">
        <f>IF(OR(N235=""),"",(N235))</f>
        <v/>
      </c>
      <c r="N240" s="40" t="str">
        <f>M240</f>
        <v/>
      </c>
      <c r="O240" s="48" t="str">
        <f>IF(OR(N240=""),"",N240/1000)</f>
        <v/>
      </c>
      <c r="P240" s="40" t="str">
        <f>O240</f>
        <v/>
      </c>
      <c r="Q240" s="3"/>
      <c r="S240" s="65"/>
    </row>
    <row r="241" spans="1:19" x14ac:dyDescent="0.3">
      <c r="A241" s="1"/>
      <c r="B241" s="3"/>
      <c r="C241" s="164"/>
      <c r="D241" s="170"/>
      <c r="E241" s="111"/>
      <c r="F241" s="111"/>
      <c r="G241" s="111"/>
      <c r="H241" s="111"/>
      <c r="I241" s="111"/>
      <c r="J241" s="111"/>
      <c r="K241" s="111"/>
      <c r="L241" s="115" t="s">
        <v>28</v>
      </c>
      <c r="M241" s="48" t="str">
        <f>IF(OR(N239="",N240=""),"",(N239+N240))</f>
        <v/>
      </c>
      <c r="N241" s="40" t="str">
        <f>M241</f>
        <v/>
      </c>
      <c r="O241" s="48" t="str">
        <f>IF(OR(N241=""),"",N241/1000)</f>
        <v/>
      </c>
      <c r="P241" s="40" t="str">
        <f>O241</f>
        <v/>
      </c>
      <c r="Q241" s="3"/>
      <c r="S241" s="65"/>
    </row>
    <row r="242" spans="1:19" x14ac:dyDescent="0.3">
      <c r="A242" s="1"/>
      <c r="B242" s="3"/>
      <c r="C242" s="72"/>
      <c r="D242" s="63"/>
      <c r="E242" s="73"/>
      <c r="F242" s="61"/>
      <c r="G242" s="33"/>
      <c r="H242" s="3"/>
      <c r="I242" s="3"/>
      <c r="J242" s="3"/>
      <c r="K242" s="3"/>
      <c r="L242" s="3"/>
      <c r="M242" s="3"/>
      <c r="N242" s="33"/>
      <c r="O242" s="33"/>
      <c r="P242" s="33"/>
      <c r="Q242" s="3"/>
      <c r="S242" s="65"/>
    </row>
    <row r="243" spans="1:19" x14ac:dyDescent="0.3">
      <c r="A243" s="1"/>
      <c r="B243" s="3"/>
      <c r="C243" s="3"/>
      <c r="D243" s="5"/>
      <c r="E243" s="3"/>
      <c r="F243" s="3"/>
      <c r="G243" s="33"/>
      <c r="H243" s="33"/>
      <c r="I243" s="33"/>
      <c r="J243" s="33"/>
      <c r="K243" s="33"/>
      <c r="L243" s="33"/>
      <c r="M243" s="33"/>
      <c r="N243" s="33"/>
      <c r="O243" s="33"/>
      <c r="P243" s="33"/>
      <c r="Q243" s="3"/>
      <c r="S243" s="65"/>
    </row>
    <row r="244" spans="1:19" x14ac:dyDescent="0.3">
      <c r="A244" s="1"/>
      <c r="B244" s="3"/>
      <c r="C244" s="3"/>
      <c r="D244" s="5"/>
      <c r="E244" s="3"/>
      <c r="F244" s="3"/>
      <c r="G244" s="33"/>
      <c r="H244" s="33"/>
      <c r="I244" s="33"/>
      <c r="J244" s="33"/>
      <c r="K244" s="33"/>
      <c r="L244" s="33"/>
      <c r="M244" s="33"/>
      <c r="N244" s="33"/>
      <c r="O244" s="33"/>
      <c r="P244" s="33"/>
      <c r="Q244" s="3"/>
    </row>
    <row r="245" spans="1:19" x14ac:dyDescent="0.3">
      <c r="A245" s="1"/>
      <c r="B245" s="1"/>
      <c r="C245" s="1"/>
      <c r="E245" s="1"/>
      <c r="F245" s="1"/>
      <c r="G245" s="1"/>
      <c r="H245" s="1"/>
      <c r="I245" s="1"/>
      <c r="J245" s="1"/>
      <c r="K245" s="1"/>
      <c r="L245" s="1"/>
      <c r="M245" s="1"/>
      <c r="N245" s="66"/>
      <c r="O245" s="66"/>
      <c r="P245" s="66"/>
      <c r="Q245" s="1"/>
    </row>
  </sheetData>
  <sheetProtection password="8E71" sheet="1" objects="1" scenarios="1"/>
  <mergeCells count="164">
    <mergeCell ref="H191:L191"/>
    <mergeCell ref="L181:L182"/>
    <mergeCell ref="H187:I187"/>
    <mergeCell ref="L167:L168"/>
    <mergeCell ref="H173:I173"/>
    <mergeCell ref="H103:I103"/>
    <mergeCell ref="H107:L107"/>
    <mergeCell ref="H159:I159"/>
    <mergeCell ref="H177:L177"/>
    <mergeCell ref="H121:L121"/>
    <mergeCell ref="L111:L112"/>
    <mergeCell ref="H117:I117"/>
    <mergeCell ref="H135:L135"/>
    <mergeCell ref="L125:L126"/>
    <mergeCell ref="H131:I131"/>
    <mergeCell ref="G65:G66"/>
    <mergeCell ref="H65:L65"/>
    <mergeCell ref="G79:G80"/>
    <mergeCell ref="H79:L79"/>
    <mergeCell ref="L69:L70"/>
    <mergeCell ref="H75:I75"/>
    <mergeCell ref="G23:G24"/>
    <mergeCell ref="H23:L23"/>
    <mergeCell ref="G37:G38"/>
    <mergeCell ref="H37:L37"/>
    <mergeCell ref="H33:I33"/>
    <mergeCell ref="L41:L42"/>
    <mergeCell ref="L237:L238"/>
    <mergeCell ref="L223:L224"/>
    <mergeCell ref="L195:L196"/>
    <mergeCell ref="H163:L163"/>
    <mergeCell ref="L139:L140"/>
    <mergeCell ref="C229:C241"/>
    <mergeCell ref="D229:D230"/>
    <mergeCell ref="E229:E230"/>
    <mergeCell ref="F229:G229"/>
    <mergeCell ref="H229:I229"/>
    <mergeCell ref="D231:D233"/>
    <mergeCell ref="D235:D241"/>
    <mergeCell ref="G233:G234"/>
    <mergeCell ref="H233:L233"/>
    <mergeCell ref="C215:C227"/>
    <mergeCell ref="D215:D216"/>
    <mergeCell ref="E215:E216"/>
    <mergeCell ref="F215:G215"/>
    <mergeCell ref="H215:I215"/>
    <mergeCell ref="D217:D219"/>
    <mergeCell ref="D221:D227"/>
    <mergeCell ref="G219:G220"/>
    <mergeCell ref="H219:L219"/>
    <mergeCell ref="C201:C213"/>
    <mergeCell ref="D201:D202"/>
    <mergeCell ref="E201:E202"/>
    <mergeCell ref="F201:G201"/>
    <mergeCell ref="H201:I201"/>
    <mergeCell ref="D203:D205"/>
    <mergeCell ref="D207:D213"/>
    <mergeCell ref="G205:G206"/>
    <mergeCell ref="H205:L205"/>
    <mergeCell ref="L209:L210"/>
    <mergeCell ref="C187:C199"/>
    <mergeCell ref="D187:D188"/>
    <mergeCell ref="E187:E188"/>
    <mergeCell ref="F187:G187"/>
    <mergeCell ref="D189:D191"/>
    <mergeCell ref="D193:D199"/>
    <mergeCell ref="G191:G192"/>
    <mergeCell ref="C173:C185"/>
    <mergeCell ref="D173:D174"/>
    <mergeCell ref="E173:E174"/>
    <mergeCell ref="F173:G173"/>
    <mergeCell ref="D175:D177"/>
    <mergeCell ref="D179:D185"/>
    <mergeCell ref="G177:G178"/>
    <mergeCell ref="C159:C171"/>
    <mergeCell ref="D159:D160"/>
    <mergeCell ref="E159:E160"/>
    <mergeCell ref="F159:G159"/>
    <mergeCell ref="D161:D163"/>
    <mergeCell ref="G163:G164"/>
    <mergeCell ref="D165:D171"/>
    <mergeCell ref="C145:C157"/>
    <mergeCell ref="D145:D146"/>
    <mergeCell ref="E145:E146"/>
    <mergeCell ref="F145:G145"/>
    <mergeCell ref="H145:I145"/>
    <mergeCell ref="D147:D149"/>
    <mergeCell ref="D151:D157"/>
    <mergeCell ref="G149:G150"/>
    <mergeCell ref="H149:L149"/>
    <mergeCell ref="L153:L154"/>
    <mergeCell ref="C131:C143"/>
    <mergeCell ref="D131:D132"/>
    <mergeCell ref="E131:E132"/>
    <mergeCell ref="F131:G131"/>
    <mergeCell ref="D133:D135"/>
    <mergeCell ref="D137:D143"/>
    <mergeCell ref="G135:G136"/>
    <mergeCell ref="C117:C129"/>
    <mergeCell ref="D117:D118"/>
    <mergeCell ref="E117:E118"/>
    <mergeCell ref="F117:G117"/>
    <mergeCell ref="D119:D121"/>
    <mergeCell ref="D123:D129"/>
    <mergeCell ref="G121:G122"/>
    <mergeCell ref="C103:C115"/>
    <mergeCell ref="D103:D104"/>
    <mergeCell ref="E103:E104"/>
    <mergeCell ref="F103:G103"/>
    <mergeCell ref="D105:D107"/>
    <mergeCell ref="D109:D115"/>
    <mergeCell ref="G107:G108"/>
    <mergeCell ref="G93:G94"/>
    <mergeCell ref="H93:L93"/>
    <mergeCell ref="C89:C101"/>
    <mergeCell ref="D89:D90"/>
    <mergeCell ref="E89:E90"/>
    <mergeCell ref="D91:D93"/>
    <mergeCell ref="D95:D101"/>
    <mergeCell ref="H89:I89"/>
    <mergeCell ref="L97:L98"/>
    <mergeCell ref="C75:C87"/>
    <mergeCell ref="D75:D76"/>
    <mergeCell ref="F89:G89"/>
    <mergeCell ref="F75:G75"/>
    <mergeCell ref="D77:D79"/>
    <mergeCell ref="E75:E76"/>
    <mergeCell ref="L83:L84"/>
    <mergeCell ref="D81:D87"/>
    <mergeCell ref="L55:L56"/>
    <mergeCell ref="C61:C73"/>
    <mergeCell ref="D61:D62"/>
    <mergeCell ref="E61:E62"/>
    <mergeCell ref="F61:G61"/>
    <mergeCell ref="H61:I61"/>
    <mergeCell ref="D63:D65"/>
    <mergeCell ref="D67:D73"/>
    <mergeCell ref="C47:C59"/>
    <mergeCell ref="D47:D48"/>
    <mergeCell ref="E47:E48"/>
    <mergeCell ref="F47:G47"/>
    <mergeCell ref="H47:I47"/>
    <mergeCell ref="D49:D51"/>
    <mergeCell ref="D53:D59"/>
    <mergeCell ref="C19:C31"/>
    <mergeCell ref="L27:L28"/>
    <mergeCell ref="D35:D37"/>
    <mergeCell ref="G51:G52"/>
    <mergeCell ref="H51:L51"/>
    <mergeCell ref="C33:C45"/>
    <mergeCell ref="D33:D34"/>
    <mergeCell ref="E33:E34"/>
    <mergeCell ref="F33:G33"/>
    <mergeCell ref="D39:D45"/>
    <mergeCell ref="E4:F4"/>
    <mergeCell ref="H19:I19"/>
    <mergeCell ref="D21:D23"/>
    <mergeCell ref="D25:D31"/>
    <mergeCell ref="E7:E9"/>
    <mergeCell ref="F19:G19"/>
    <mergeCell ref="F7:G7"/>
    <mergeCell ref="D19:D20"/>
    <mergeCell ref="E19:E20"/>
    <mergeCell ref="E12:E15"/>
  </mergeCells>
  <phoneticPr fontId="0" type="noConversion"/>
  <dataValidations count="3">
    <dataValidation allowBlank="1" showInputMessage="1" sqref="H233 G235 H220:L221 H206:L207 H192:L193 H178:L179 H164:L165 H150:L151 H136:L137 H122:L123 H108:L109 H94:L95 H80:L81 H66:L67 H52:L53 H38:L39 G242 H23 G25 I26:L26 J7:J17 L211 L197 L183 L169 L155 L141 L127 L113 L99 L85 L71 L57 L43 L29 I97:J99 H97 H79 O100:P101 N93:P99 M84:M87 M79:M82 I96:L96 H24:L25 I41:J44 H41 N23:IV29 O45:P45 N37:P44 G81 H234:L235 I40:L40 L16:M17 L239 G20:G22 S1:S5 T1:IV8 O1:R8 H5:H6 H7:I7 O9:Q11 L1:L6 H18:IV22 J4:K6 I6 M1:M11 S7:S8 P12:IV17 S9:IV11 G8:I11 N1:N6 L12 L225 G15:G18 N13:N17 O12:O16 G12:H14 I12:I15 I27:J29 H27 H15:H17 Q30:IV65536 O30:P31 M23:M26 M28:M31 G34:G35 M238:M241 H33:P35 G48:G50 H47:P50 H37 I55:J57 H55 G39 O58:P59 N51:P57 M42:M45 M37:M40 I54:L54 G62:G64 H61:P64 H51 I69:J71 H69 G53 O72:P73 N65:P71 M56:M59 M51:M54 I68:L68 G76:G78 H75:P78 H65 I83:J85 H83 G67 O86:P87 N79:P85 M70:M73 M65:M68 I82:L82 G90:G91 H89:P91 G104:G106 H103:P106 H93 I111:J113 H111 G95 O114:P115 N107:P113 M98:M101 M93:M96 I110:L110 G118:G120 H117:P120 H107 I125:J127 H125 G109 O128:P129 N121:P127 M112:M115 M107:M110 I124:L124 G132:G134 H131:P134 H121 I139:J141 H139 G123 O142:P143 N135:P141 M126:M129 M121:M124 I138:L138 G146:G148 H145:P148 H135 I153:J155 H153 G137 O156:P157 N149:P155 M140:M143 M135:M138 I152:L152 G160:G162 H159:P162 H149 I167:J169 H167 G151 O170:P171 N163:P169 M154:M157 M149:M152 I166:L166 G174:G176 H173:P176 H163 I181:J183 H181 G165 O184:P185 N177:P183 M168:M171 M163:M166 I180:L180 G188:G190 H187:P190 H177 I195:J197 H195 G179 O198:P199 N191:P197 M182:M185 M177:M180 I194:L194 G202:G204 H201:P204 H191 I209:J211 H209 G193 O212:P213 N205:P211 M196:M199 M191:M194 I208:L208 G216:G218 H215:P218 H205 I223:J225 H223 G207 O226:P227 N219:P225 M210:M213 M205:M208 I222:L222 G230:G232 H229:P232 H219 I237:J239 H237 G221 O240:P241 N233:P239 M224:M227 M219:M222 I236:L236 F229:F232 G228 F215:F218 G214 F201:F204 G200 F187:F190 G186 F173:F176 G172 F159:F162 G158 F145:F148 G144 F131:F134 G130 F117:F120 G116 F103:F106 G102 F89:F92 G92:P92 G88 F75:F78 G74 F61:F64 G60 F47:F50 G46 F33:F36 G36:P36 G32 F7:F22 D231:E231 D4:D19 A1:C17 D1:K3 E4:E7 D21:E21 E19 A18:B65536 C18:C19 C33:E33 D35:E35 C47:E47 D49:E49 C61:E61 D63:E63 C75:E75 D77:E77 C89:E89 D91:E91 C103:E103 D105:E105 C117:E117 D119:E119 C131:E131 D133:E133 C145:E145 D147:E147 C159:E159 D161:E161 C173:E173 D175:E175 C187:E187 D189:E189 C201:E201 D203:E203 C215:E215 D217:E217 C229:E229 C243:P65536 M233:M236"/>
    <dataValidation type="list" allowBlank="1" showInputMessage="1" sqref="N12">
      <formula1>$S$3:$S$5</formula1>
    </dataValidation>
    <dataValidation type="list" allowBlank="1" showInputMessage="1" sqref="I5">
      <formula1>Method</formula1>
    </dataValidation>
  </dataValidations>
  <pageMargins left="0.59055118110236227" right="0.59055118110236227" top="0.59055118110236227" bottom="0.98425196850393704" header="0.51181102362204722" footer="0.51181102362204722"/>
  <pageSetup paperSize="9" scale="71" fitToHeight="12" orientation="landscape" horizontalDpi="360" verticalDpi="360" r:id="rId1"/>
  <headerFooter alignWithMargins="0">
    <oddFooter>&amp;LPrinted on &amp;D, Page &amp;P of &amp;N</oddFooter>
  </headerFooter>
  <rowBreaks count="8" manualBreakCount="8">
    <brk id="31" min="1" max="18" man="1"/>
    <brk id="59" min="1" max="18" man="1"/>
    <brk id="88" min="1" max="18" man="1"/>
    <brk id="116" min="1" max="18" man="1"/>
    <brk id="144" min="1" max="18" man="1"/>
    <brk id="172" min="1" max="18" man="1"/>
    <brk id="200" min="1" max="18" man="1"/>
    <brk id="228" min="1"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tabSelected="1" zoomScaleNormal="100" workbookViewId="0">
      <selection activeCell="O2" sqref="O2"/>
    </sheetView>
  </sheetViews>
  <sheetFormatPr defaultColWidth="12.28515625" defaultRowHeight="15" x14ac:dyDescent="0.3"/>
  <cols>
    <col min="1" max="1" width="1.7109375" style="31" customWidth="1"/>
    <col min="2" max="2" width="0.7109375" style="31" customWidth="1"/>
    <col min="3" max="3" width="3.140625" style="31" customWidth="1"/>
    <col min="4" max="4" width="3.140625" style="31" hidden="1" customWidth="1"/>
    <col min="5" max="5" width="16.28515625" style="31" customWidth="1"/>
    <col min="6" max="8" width="16.140625" style="31" customWidth="1"/>
    <col min="9" max="9" width="1.42578125" style="31" customWidth="1"/>
    <col min="10" max="12" width="16.140625" style="31" customWidth="1"/>
    <col min="13" max="13" width="0.85546875" style="31" customWidth="1"/>
    <col min="14" max="14" width="11.5703125" style="31" customWidth="1"/>
    <col min="15" max="16384" width="12.28515625" style="31"/>
  </cols>
  <sheetData>
    <row r="1" spans="1:13" ht="7.7" customHeight="1" x14ac:dyDescent="0.3">
      <c r="A1" s="1"/>
      <c r="B1" s="1"/>
      <c r="C1" s="1"/>
      <c r="D1" s="1"/>
      <c r="E1" s="1"/>
      <c r="F1" s="1"/>
      <c r="G1" s="1"/>
      <c r="H1" s="1"/>
      <c r="I1" s="1"/>
      <c r="J1" s="1"/>
    </row>
    <row r="2" spans="1:13" ht="120" customHeight="1" x14ac:dyDescent="0.3">
      <c r="A2" s="1"/>
      <c r="B2" s="3"/>
      <c r="C2" s="3"/>
      <c r="D2" s="3"/>
      <c r="E2" s="3"/>
      <c r="F2" s="3"/>
      <c r="G2" s="3"/>
      <c r="H2" s="3"/>
      <c r="I2" s="3"/>
      <c r="J2" s="3"/>
      <c r="K2" s="3"/>
      <c r="L2" s="3"/>
      <c r="M2" s="3"/>
    </row>
    <row r="3" spans="1:13" ht="15" customHeight="1" x14ac:dyDescent="0.3">
      <c r="A3" s="1"/>
      <c r="B3" s="3"/>
      <c r="C3" s="3"/>
      <c r="D3" s="3"/>
      <c r="E3" s="3"/>
      <c r="F3" s="3"/>
      <c r="G3" s="3"/>
      <c r="H3" s="3"/>
      <c r="I3" s="3"/>
      <c r="J3" s="3"/>
      <c r="K3" s="3"/>
      <c r="L3" s="3"/>
      <c r="M3" s="3"/>
    </row>
    <row r="4" spans="1:13" x14ac:dyDescent="0.3">
      <c r="A4" s="1"/>
      <c r="B4" s="3"/>
      <c r="C4" s="3"/>
      <c r="D4" s="3"/>
      <c r="E4" s="3"/>
      <c r="F4" s="24"/>
      <c r="G4" s="62"/>
      <c r="H4" s="11"/>
      <c r="I4" s="11"/>
      <c r="J4" s="11"/>
      <c r="K4" s="32"/>
      <c r="L4" s="32"/>
      <c r="M4" s="3"/>
    </row>
    <row r="5" spans="1:13" ht="15.2" customHeight="1" x14ac:dyDescent="0.3">
      <c r="A5" s="1"/>
      <c r="B5" s="3"/>
      <c r="C5" s="3"/>
      <c r="D5" s="3"/>
      <c r="E5" s="3"/>
      <c r="F5" s="3"/>
      <c r="G5" s="3"/>
      <c r="H5" s="3"/>
      <c r="I5" s="3"/>
      <c r="J5" s="3"/>
      <c r="K5" s="3"/>
      <c r="L5" s="3"/>
      <c r="M5" s="3"/>
    </row>
    <row r="6" spans="1:13" ht="30" x14ac:dyDescent="0.3">
      <c r="A6" s="1"/>
      <c r="B6" s="3"/>
      <c r="C6" s="6"/>
      <c r="D6" s="6"/>
      <c r="E6" s="52" t="s">
        <v>0</v>
      </c>
      <c r="F6" s="171" t="s">
        <v>23</v>
      </c>
      <c r="G6" s="171"/>
      <c r="H6" s="171"/>
      <c r="I6" s="85"/>
      <c r="J6" s="149" t="s">
        <v>18</v>
      </c>
      <c r="K6" s="149"/>
      <c r="L6" s="149"/>
      <c r="M6" s="3"/>
    </row>
    <row r="7" spans="1:13" s="65" customFormat="1" x14ac:dyDescent="0.2">
      <c r="A7" s="34"/>
      <c r="B7" s="35"/>
      <c r="C7" s="6"/>
      <c r="D7" s="6"/>
      <c r="E7" s="6"/>
      <c r="F7" s="95" t="s">
        <v>57</v>
      </c>
      <c r="G7" s="57" t="s">
        <v>25</v>
      </c>
      <c r="H7" s="57" t="s">
        <v>35</v>
      </c>
      <c r="I7" s="86"/>
      <c r="J7" s="95" t="s">
        <v>57</v>
      </c>
      <c r="K7" s="57" t="s">
        <v>25</v>
      </c>
      <c r="L7" s="57" t="s">
        <v>35</v>
      </c>
      <c r="M7" s="36"/>
    </row>
    <row r="8" spans="1:13" x14ac:dyDescent="0.3">
      <c r="A8" s="1"/>
      <c r="B8" s="3"/>
      <c r="C8" s="84">
        <v>1</v>
      </c>
      <c r="D8" s="117" t="str">
        <f>IF(OR(ISBLANK('Calc HMWDF &amp; LMWSDF'!D24)),"",'Calc HMWDF &amp; LMWSDF'!D24)</f>
        <v/>
      </c>
      <c r="E8" s="64" t="str">
        <f>D8</f>
        <v/>
      </c>
      <c r="F8" s="137" t="str">
        <f>'Calc HMWDF &amp; LMWSDF'!N29</f>
        <v/>
      </c>
      <c r="G8" s="137" t="str">
        <f>'Calc HMWDF &amp; LMWSDF'!N30</f>
        <v/>
      </c>
      <c r="H8" s="40" t="str">
        <f>'Calc HMWDF &amp; LMWSDF'!N31</f>
        <v/>
      </c>
      <c r="I8" s="61"/>
      <c r="J8" s="137" t="str">
        <f>'Calc HMWDF &amp; LMWSDF'!P29</f>
        <v/>
      </c>
      <c r="K8" s="137" t="str">
        <f>'Calc HMWDF &amp; LMWSDF'!P30</f>
        <v/>
      </c>
      <c r="L8" s="40" t="str">
        <f>'Calc HMWDF &amp; LMWSDF'!P31</f>
        <v/>
      </c>
      <c r="M8" s="3"/>
    </row>
    <row r="9" spans="1:13" x14ac:dyDescent="0.3">
      <c r="A9" s="1"/>
      <c r="B9" s="3"/>
      <c r="C9" s="84">
        <v>2</v>
      </c>
      <c r="D9" s="117" t="str">
        <f>IF(OR(ISBLANK('Calc HMWDF &amp; LMWSDF'!D38)),"",'Calc HMWDF &amp; LMWSDF'!D38)</f>
        <v/>
      </c>
      <c r="E9" s="64" t="str">
        <f t="shared" ref="E9:E23" si="0">D9</f>
        <v/>
      </c>
      <c r="F9" s="137" t="str">
        <f>'Calc HMWDF &amp; LMWSDF'!N43</f>
        <v/>
      </c>
      <c r="G9" s="137" t="str">
        <f>'Calc HMWDF &amp; LMWSDF'!N44</f>
        <v/>
      </c>
      <c r="H9" s="40" t="str">
        <f>'Calc HMWDF &amp; LMWSDF'!N45</f>
        <v/>
      </c>
      <c r="I9" s="61"/>
      <c r="J9" s="137" t="str">
        <f>'Calc HMWDF &amp; LMWSDF'!P43</f>
        <v/>
      </c>
      <c r="K9" s="137" t="str">
        <f>'Calc HMWDF &amp; LMWSDF'!P44</f>
        <v/>
      </c>
      <c r="L9" s="40" t="str">
        <f>'Calc HMWDF &amp; LMWSDF'!P45</f>
        <v/>
      </c>
      <c r="M9" s="3"/>
    </row>
    <row r="10" spans="1:13" x14ac:dyDescent="0.3">
      <c r="A10" s="1"/>
      <c r="B10" s="3"/>
      <c r="C10" s="84">
        <v>3</v>
      </c>
      <c r="D10" s="117" t="str">
        <f>IF(OR(ISBLANK('Calc HMWDF &amp; LMWSDF'!D52)),"",'Calc HMWDF &amp; LMWSDF'!D52)</f>
        <v/>
      </c>
      <c r="E10" s="64" t="str">
        <f t="shared" si="0"/>
        <v/>
      </c>
      <c r="F10" s="137" t="str">
        <f>'Calc HMWDF &amp; LMWSDF'!N57</f>
        <v/>
      </c>
      <c r="G10" s="137" t="str">
        <f>'Calc HMWDF &amp; LMWSDF'!N58</f>
        <v/>
      </c>
      <c r="H10" s="40" t="str">
        <f>'Calc HMWDF &amp; LMWSDF'!N59</f>
        <v/>
      </c>
      <c r="I10" s="61"/>
      <c r="J10" s="137" t="str">
        <f>'Calc HMWDF &amp; LMWSDF'!P57</f>
        <v/>
      </c>
      <c r="K10" s="137" t="str">
        <f>'Calc HMWDF &amp; LMWSDF'!P58</f>
        <v/>
      </c>
      <c r="L10" s="40" t="str">
        <f>'Calc HMWDF &amp; LMWSDF'!P59</f>
        <v/>
      </c>
      <c r="M10" s="3"/>
    </row>
    <row r="11" spans="1:13" x14ac:dyDescent="0.3">
      <c r="A11" s="1"/>
      <c r="B11" s="3"/>
      <c r="C11" s="84">
        <v>4</v>
      </c>
      <c r="D11" s="117" t="str">
        <f>IF(OR(ISBLANK('Calc HMWDF &amp; LMWSDF'!D66)),"",'Calc HMWDF &amp; LMWSDF'!D66)</f>
        <v/>
      </c>
      <c r="E11" s="64" t="str">
        <f t="shared" si="0"/>
        <v/>
      </c>
      <c r="F11" s="137" t="str">
        <f>'Calc HMWDF &amp; LMWSDF'!N71</f>
        <v/>
      </c>
      <c r="G11" s="137" t="str">
        <f>'Calc HMWDF &amp; LMWSDF'!N72</f>
        <v/>
      </c>
      <c r="H11" s="40" t="str">
        <f>'Calc HMWDF &amp; LMWSDF'!N73</f>
        <v/>
      </c>
      <c r="I11" s="61"/>
      <c r="J11" s="137" t="str">
        <f>'Calc HMWDF &amp; LMWSDF'!P71</f>
        <v/>
      </c>
      <c r="K11" s="137" t="str">
        <f>'Calc HMWDF &amp; LMWSDF'!P72</f>
        <v/>
      </c>
      <c r="L11" s="40" t="str">
        <f>'Calc HMWDF &amp; LMWSDF'!P73</f>
        <v/>
      </c>
      <c r="M11" s="3"/>
    </row>
    <row r="12" spans="1:13" x14ac:dyDescent="0.3">
      <c r="A12" s="1"/>
      <c r="B12" s="3"/>
      <c r="C12" s="84">
        <v>5</v>
      </c>
      <c r="D12" s="117" t="str">
        <f>IF(OR(ISBLANK('Calc HMWDF &amp; LMWSDF'!D80)),"",'Calc HMWDF &amp; LMWSDF'!D80)</f>
        <v/>
      </c>
      <c r="E12" s="64" t="str">
        <f t="shared" si="0"/>
        <v/>
      </c>
      <c r="F12" s="137" t="str">
        <f>'Calc HMWDF &amp; LMWSDF'!N85</f>
        <v/>
      </c>
      <c r="G12" s="137" t="str">
        <f>'Calc HMWDF &amp; LMWSDF'!N86</f>
        <v/>
      </c>
      <c r="H12" s="40" t="str">
        <f>'Calc HMWDF &amp; LMWSDF'!N87</f>
        <v/>
      </c>
      <c r="I12" s="61"/>
      <c r="J12" s="137" t="str">
        <f>'Calc HMWDF &amp; LMWSDF'!P85</f>
        <v/>
      </c>
      <c r="K12" s="137" t="str">
        <f>'Calc HMWDF &amp; LMWSDF'!P86</f>
        <v/>
      </c>
      <c r="L12" s="40" t="str">
        <f>'Calc HMWDF &amp; LMWSDF'!P87</f>
        <v/>
      </c>
      <c r="M12" s="3"/>
    </row>
    <row r="13" spans="1:13" x14ac:dyDescent="0.3">
      <c r="A13" s="1"/>
      <c r="B13" s="3"/>
      <c r="C13" s="84">
        <v>6</v>
      </c>
      <c r="D13" s="117" t="str">
        <f>IF(OR(ISBLANK('Calc HMWDF &amp; LMWSDF'!D94)),"",'Calc HMWDF &amp; LMWSDF'!D94)</f>
        <v/>
      </c>
      <c r="E13" s="64" t="str">
        <f t="shared" si="0"/>
        <v/>
      </c>
      <c r="F13" s="137" t="str">
        <f>'Calc HMWDF &amp; LMWSDF'!N99</f>
        <v/>
      </c>
      <c r="G13" s="137" t="str">
        <f>'Calc HMWDF &amp; LMWSDF'!N100</f>
        <v/>
      </c>
      <c r="H13" s="40" t="str">
        <f>'Calc HMWDF &amp; LMWSDF'!N101</f>
        <v/>
      </c>
      <c r="I13" s="61"/>
      <c r="J13" s="137" t="str">
        <f>'Calc HMWDF &amp; LMWSDF'!P99</f>
        <v/>
      </c>
      <c r="K13" s="137" t="str">
        <f>'Calc HMWDF &amp; LMWSDF'!P100</f>
        <v/>
      </c>
      <c r="L13" s="40" t="str">
        <f>'Calc HMWDF &amp; LMWSDF'!P101</f>
        <v/>
      </c>
      <c r="M13" s="3"/>
    </row>
    <row r="14" spans="1:13" x14ac:dyDescent="0.3">
      <c r="A14" s="1"/>
      <c r="B14" s="3"/>
      <c r="C14" s="84">
        <v>7</v>
      </c>
      <c r="D14" s="117" t="str">
        <f>IF(OR(ISBLANK('Calc HMWDF &amp; LMWSDF'!D108)),"",'Calc HMWDF &amp; LMWSDF'!D108)</f>
        <v/>
      </c>
      <c r="E14" s="64" t="str">
        <f t="shared" si="0"/>
        <v/>
      </c>
      <c r="F14" s="137" t="str">
        <f>'Calc HMWDF &amp; LMWSDF'!N113</f>
        <v/>
      </c>
      <c r="G14" s="137" t="str">
        <f>'Calc HMWDF &amp; LMWSDF'!N114</f>
        <v/>
      </c>
      <c r="H14" s="40" t="str">
        <f>'Calc HMWDF &amp; LMWSDF'!N115</f>
        <v/>
      </c>
      <c r="I14" s="61"/>
      <c r="J14" s="137" t="str">
        <f>'Calc HMWDF &amp; LMWSDF'!P113</f>
        <v/>
      </c>
      <c r="K14" s="137" t="str">
        <f>'Calc HMWDF &amp; LMWSDF'!P114</f>
        <v/>
      </c>
      <c r="L14" s="40" t="str">
        <f>'Calc HMWDF &amp; LMWSDF'!P115</f>
        <v/>
      </c>
      <c r="M14" s="3"/>
    </row>
    <row r="15" spans="1:13" x14ac:dyDescent="0.3">
      <c r="A15" s="1"/>
      <c r="B15" s="3"/>
      <c r="C15" s="84">
        <v>8</v>
      </c>
      <c r="D15" s="117" t="str">
        <f>IF(OR(ISBLANK('Calc HMWDF &amp; LMWSDF'!D122)),"",'Calc HMWDF &amp; LMWSDF'!D122)</f>
        <v/>
      </c>
      <c r="E15" s="64" t="str">
        <f t="shared" si="0"/>
        <v/>
      </c>
      <c r="F15" s="137" t="str">
        <f>'Calc HMWDF &amp; LMWSDF'!N127</f>
        <v/>
      </c>
      <c r="G15" s="137" t="str">
        <f>'Calc HMWDF &amp; LMWSDF'!N128</f>
        <v/>
      </c>
      <c r="H15" s="40" t="str">
        <f>'Calc HMWDF &amp; LMWSDF'!N129</f>
        <v/>
      </c>
      <c r="I15" s="61"/>
      <c r="J15" s="137" t="str">
        <f>'Calc HMWDF &amp; LMWSDF'!P127</f>
        <v/>
      </c>
      <c r="K15" s="137" t="str">
        <f>'Calc HMWDF &amp; LMWSDF'!P128</f>
        <v/>
      </c>
      <c r="L15" s="40" t="str">
        <f>'Calc HMWDF &amp; LMWSDF'!P129</f>
        <v/>
      </c>
      <c r="M15" s="3"/>
    </row>
    <row r="16" spans="1:13" x14ac:dyDescent="0.3">
      <c r="A16" s="1"/>
      <c r="B16" s="3"/>
      <c r="C16" s="84">
        <v>9</v>
      </c>
      <c r="D16" s="117" t="str">
        <f>IF(OR(ISBLANK('Calc HMWDF &amp; LMWSDF'!D136)),"",'Calc HMWDF &amp; LMWSDF'!D136)</f>
        <v/>
      </c>
      <c r="E16" s="64" t="str">
        <f t="shared" si="0"/>
        <v/>
      </c>
      <c r="F16" s="137" t="str">
        <f>'Calc HMWDF &amp; LMWSDF'!N141</f>
        <v/>
      </c>
      <c r="G16" s="137" t="str">
        <f>'Calc HMWDF &amp; LMWSDF'!N142</f>
        <v/>
      </c>
      <c r="H16" s="40" t="str">
        <f>'Calc HMWDF &amp; LMWSDF'!N143</f>
        <v/>
      </c>
      <c r="I16" s="61"/>
      <c r="J16" s="137" t="str">
        <f>'Calc HMWDF &amp; LMWSDF'!P141</f>
        <v/>
      </c>
      <c r="K16" s="137" t="str">
        <f>'Calc HMWDF &amp; LMWSDF'!P142</f>
        <v/>
      </c>
      <c r="L16" s="40" t="str">
        <f>'Calc HMWDF &amp; LMWSDF'!P143</f>
        <v/>
      </c>
      <c r="M16" s="3"/>
    </row>
    <row r="17" spans="1:13" x14ac:dyDescent="0.3">
      <c r="A17" s="1"/>
      <c r="B17" s="3"/>
      <c r="C17" s="84">
        <v>10</v>
      </c>
      <c r="D17" s="117" t="str">
        <f>IF(OR(ISBLANK('Calc HMWDF &amp; LMWSDF'!D150)),"",'Calc HMWDF &amp; LMWSDF'!D150)</f>
        <v/>
      </c>
      <c r="E17" s="64" t="str">
        <f t="shared" si="0"/>
        <v/>
      </c>
      <c r="F17" s="137" t="str">
        <f>'Calc HMWDF &amp; LMWSDF'!N155</f>
        <v/>
      </c>
      <c r="G17" s="137" t="str">
        <f>'Calc HMWDF &amp; LMWSDF'!N156</f>
        <v/>
      </c>
      <c r="H17" s="40" t="str">
        <f>'Calc HMWDF &amp; LMWSDF'!N157</f>
        <v/>
      </c>
      <c r="I17" s="61"/>
      <c r="J17" s="137" t="str">
        <f>'Calc HMWDF &amp; LMWSDF'!P155</f>
        <v/>
      </c>
      <c r="K17" s="137" t="str">
        <f>'Calc HMWDF &amp; LMWSDF'!P156</f>
        <v/>
      </c>
      <c r="L17" s="40" t="str">
        <f>'Calc HMWDF &amp; LMWSDF'!P157</f>
        <v/>
      </c>
      <c r="M17" s="3"/>
    </row>
    <row r="18" spans="1:13" x14ac:dyDescent="0.3">
      <c r="A18" s="1"/>
      <c r="B18" s="3"/>
      <c r="C18" s="84">
        <v>11</v>
      </c>
      <c r="D18" s="117" t="str">
        <f>IF(OR(ISBLANK('Calc HMWDF &amp; LMWSDF'!D164)),"",'Calc HMWDF &amp; LMWSDF'!D164)</f>
        <v/>
      </c>
      <c r="E18" s="64" t="str">
        <f t="shared" si="0"/>
        <v/>
      </c>
      <c r="F18" s="137" t="str">
        <f>'Calc HMWDF &amp; LMWSDF'!N169</f>
        <v/>
      </c>
      <c r="G18" s="137" t="str">
        <f>'Calc HMWDF &amp; LMWSDF'!N170</f>
        <v/>
      </c>
      <c r="H18" s="40" t="str">
        <f>'Calc HMWDF &amp; LMWSDF'!N171</f>
        <v/>
      </c>
      <c r="I18" s="61"/>
      <c r="J18" s="137" t="str">
        <f>'Calc HMWDF &amp; LMWSDF'!P169</f>
        <v/>
      </c>
      <c r="K18" s="137" t="str">
        <f>'Calc HMWDF &amp; LMWSDF'!P170</f>
        <v/>
      </c>
      <c r="L18" s="40" t="str">
        <f>'Calc HMWDF &amp; LMWSDF'!P171</f>
        <v/>
      </c>
      <c r="M18" s="3"/>
    </row>
    <row r="19" spans="1:13" x14ac:dyDescent="0.3">
      <c r="A19" s="1"/>
      <c r="B19" s="3"/>
      <c r="C19" s="84">
        <v>12</v>
      </c>
      <c r="D19" s="117" t="str">
        <f>IF(OR(ISBLANK('Calc HMWDF &amp; LMWSDF'!D178)),"",'Calc HMWDF &amp; LMWSDF'!D178)</f>
        <v/>
      </c>
      <c r="E19" s="64" t="str">
        <f t="shared" si="0"/>
        <v/>
      </c>
      <c r="F19" s="137" t="str">
        <f>'Calc HMWDF &amp; LMWSDF'!N183</f>
        <v/>
      </c>
      <c r="G19" s="137" t="str">
        <f>'Calc HMWDF &amp; LMWSDF'!N184</f>
        <v/>
      </c>
      <c r="H19" s="40" t="str">
        <f>'Calc HMWDF &amp; LMWSDF'!N185</f>
        <v/>
      </c>
      <c r="I19" s="61"/>
      <c r="J19" s="137" t="str">
        <f>'Calc HMWDF &amp; LMWSDF'!P183</f>
        <v/>
      </c>
      <c r="K19" s="137" t="str">
        <f>'Calc HMWDF &amp; LMWSDF'!P184</f>
        <v/>
      </c>
      <c r="L19" s="40" t="str">
        <f>'Calc HMWDF &amp; LMWSDF'!P185</f>
        <v/>
      </c>
      <c r="M19" s="3"/>
    </row>
    <row r="20" spans="1:13" x14ac:dyDescent="0.3">
      <c r="A20" s="1"/>
      <c r="B20" s="3"/>
      <c r="C20" s="84">
        <v>13</v>
      </c>
      <c r="D20" s="117" t="str">
        <f>IF(OR(ISBLANK('Calc HMWDF &amp; LMWSDF'!D192)),"",'Calc HMWDF &amp; LMWSDF'!D192)</f>
        <v/>
      </c>
      <c r="E20" s="64" t="str">
        <f t="shared" si="0"/>
        <v/>
      </c>
      <c r="F20" s="137" t="str">
        <f>'Calc HMWDF &amp; LMWSDF'!N197</f>
        <v/>
      </c>
      <c r="G20" s="137" t="str">
        <f>'Calc HMWDF &amp; LMWSDF'!N198</f>
        <v/>
      </c>
      <c r="H20" s="40" t="str">
        <f>'Calc HMWDF &amp; LMWSDF'!N199</f>
        <v/>
      </c>
      <c r="I20" s="87"/>
      <c r="J20" s="137" t="str">
        <f>'Calc HMWDF &amp; LMWSDF'!P197</f>
        <v/>
      </c>
      <c r="K20" s="137" t="str">
        <f>'Calc HMWDF &amp; LMWSDF'!P198</f>
        <v/>
      </c>
      <c r="L20" s="40" t="str">
        <f>'Calc HMWDF &amp; LMWSDF'!P199</f>
        <v/>
      </c>
      <c r="M20" s="3"/>
    </row>
    <row r="21" spans="1:13" s="65" customFormat="1" x14ac:dyDescent="0.3">
      <c r="A21" s="34"/>
      <c r="B21" s="35"/>
      <c r="C21" s="84">
        <v>14</v>
      </c>
      <c r="D21" s="117" t="str">
        <f>IF(OR(ISBLANK('Calc HMWDF &amp; LMWSDF'!D206)),"",'Calc HMWDF &amp; LMWSDF'!D206)</f>
        <v/>
      </c>
      <c r="E21" s="64" t="str">
        <f t="shared" si="0"/>
        <v/>
      </c>
      <c r="F21" s="137" t="str">
        <f>'Calc HMWDF &amp; LMWSDF'!N211</f>
        <v/>
      </c>
      <c r="G21" s="137" t="str">
        <f>'Calc HMWDF &amp; LMWSDF'!N212</f>
        <v/>
      </c>
      <c r="H21" s="40" t="str">
        <f>'Calc HMWDF &amp; LMWSDF'!N213</f>
        <v/>
      </c>
      <c r="I21" s="88"/>
      <c r="J21" s="137" t="str">
        <f>'Calc HMWDF &amp; LMWSDF'!P211</f>
        <v/>
      </c>
      <c r="K21" s="137" t="str">
        <f>'Calc HMWDF &amp; LMWSDF'!P212</f>
        <v/>
      </c>
      <c r="L21" s="40" t="str">
        <f>'Calc HMWDF &amp; LMWSDF'!P213</f>
        <v/>
      </c>
      <c r="M21" s="36"/>
    </row>
    <row r="22" spans="1:13" s="65" customFormat="1" x14ac:dyDescent="0.3">
      <c r="A22" s="34"/>
      <c r="B22" s="35"/>
      <c r="C22" s="84">
        <v>15</v>
      </c>
      <c r="D22" s="117" t="str">
        <f>IF(OR(ISBLANK('Calc HMWDF &amp; LMWSDF'!D220)),"",'Calc HMWDF &amp; LMWSDF'!D220)</f>
        <v/>
      </c>
      <c r="E22" s="64" t="str">
        <f t="shared" si="0"/>
        <v/>
      </c>
      <c r="F22" s="137" t="str">
        <f>'Calc HMWDF &amp; LMWSDF'!N225</f>
        <v/>
      </c>
      <c r="G22" s="137" t="str">
        <f>'Calc HMWDF &amp; LMWSDF'!N226</f>
        <v/>
      </c>
      <c r="H22" s="40" t="str">
        <f>'Calc HMWDF &amp; LMWSDF'!N227</f>
        <v/>
      </c>
      <c r="I22" s="12"/>
      <c r="J22" s="137" t="str">
        <f>'Calc HMWDF &amp; LMWSDF'!P225</f>
        <v/>
      </c>
      <c r="K22" s="137" t="str">
        <f>'Calc HMWDF &amp; LMWSDF'!P226</f>
        <v/>
      </c>
      <c r="L22" s="40" t="str">
        <f>'Calc HMWDF &amp; LMWSDF'!P227</f>
        <v/>
      </c>
      <c r="M22" s="36"/>
    </row>
    <row r="23" spans="1:13" s="65" customFormat="1" x14ac:dyDescent="0.3">
      <c r="A23" s="34"/>
      <c r="B23" s="35"/>
      <c r="C23" s="84">
        <v>16</v>
      </c>
      <c r="D23" s="117" t="str">
        <f>IF(OR(ISBLANK('Calc HMWDF &amp; LMWSDF'!D234)),"",'Calc HMWDF &amp; LMWSDF'!D234)</f>
        <v/>
      </c>
      <c r="E23" s="64" t="str">
        <f t="shared" si="0"/>
        <v/>
      </c>
      <c r="F23" s="137" t="str">
        <f>'Calc HMWDF &amp; LMWSDF'!N239</f>
        <v/>
      </c>
      <c r="G23" s="137" t="str">
        <f>'Calc HMWDF &amp; LMWSDF'!N240</f>
        <v/>
      </c>
      <c r="H23" s="40" t="str">
        <f>'Calc HMWDF &amp; LMWSDF'!N241</f>
        <v/>
      </c>
      <c r="I23" s="61"/>
      <c r="J23" s="137" t="str">
        <f>'Calc HMWDF &amp; LMWSDF'!P239</f>
        <v/>
      </c>
      <c r="K23" s="137" t="str">
        <f>'Calc HMWDF &amp; LMWSDF'!P240</f>
        <v/>
      </c>
      <c r="L23" s="40" t="str">
        <f>'Calc HMWDF &amp; LMWSDF'!P241</f>
        <v/>
      </c>
      <c r="M23" s="36"/>
    </row>
    <row r="24" spans="1:13" x14ac:dyDescent="0.3">
      <c r="A24" s="1"/>
      <c r="B24" s="3"/>
      <c r="C24" s="3"/>
      <c r="D24" s="3"/>
      <c r="E24" s="8"/>
      <c r="F24" s="3"/>
      <c r="G24" s="33"/>
      <c r="H24" s="33"/>
      <c r="I24" s="33"/>
      <c r="J24" s="33"/>
      <c r="K24" s="33"/>
      <c r="L24" s="33"/>
      <c r="M24" s="3"/>
    </row>
    <row r="25" spans="1:13" x14ac:dyDescent="0.3">
      <c r="A25" s="1"/>
      <c r="B25" s="3"/>
      <c r="C25" s="3"/>
      <c r="D25" s="3"/>
      <c r="E25" s="3"/>
      <c r="F25" s="3"/>
      <c r="G25" s="33"/>
      <c r="H25" s="33"/>
      <c r="I25" s="33"/>
      <c r="J25" s="33"/>
      <c r="K25" s="33"/>
      <c r="L25" s="33"/>
      <c r="M25" s="3"/>
    </row>
    <row r="26" spans="1:13" x14ac:dyDescent="0.3">
      <c r="A26" s="1"/>
      <c r="B26" s="1"/>
      <c r="C26" s="1"/>
      <c r="D26" s="1"/>
      <c r="E26" s="1"/>
      <c r="F26" s="1"/>
      <c r="G26" s="1"/>
      <c r="H26" s="1"/>
      <c r="I26" s="1"/>
      <c r="J26" s="1"/>
      <c r="K26" s="1"/>
      <c r="L26" s="1"/>
      <c r="M26" s="1"/>
    </row>
  </sheetData>
  <sheetProtection password="8E71" sheet="1" objects="1" scenarios="1"/>
  <mergeCells count="2">
    <mergeCell ref="F6:H6"/>
    <mergeCell ref="J6:L6"/>
  </mergeCells>
  <phoneticPr fontId="0" type="noConversion"/>
  <dataValidations count="1">
    <dataValidation allowBlank="1" showInputMessage="1" sqref="M1:IV1048576 K7:L23 I7:I19 G7:H23 K1:L5 G5:I5 J5:J23 I21:I23 G24:L65536 G1:J4 A1:F1048576"/>
  </dataValidations>
  <pageMargins left="0.59055118110236227" right="0.59055118110236227" top="0.59055118110236227" bottom="0.98425196850393704" header="0.51181102362204722" footer="0.51181102362204722"/>
  <pageSetup paperSize="9" scale="98" orientation="landscape" horizontalDpi="360" verticalDpi="360" r:id="rId1"/>
  <headerFooter alignWithMargins="0">
    <oddFooter>&amp;LPrinted on &amp;D, 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9</vt:i4>
      </vt:variant>
    </vt:vector>
  </HeadingPairs>
  <TitlesOfParts>
    <vt:vector size="12" baseType="lpstr">
      <vt:lpstr>Instructions</vt:lpstr>
      <vt:lpstr>Calc HMWDF &amp; LMWSDF</vt:lpstr>
      <vt:lpstr>Summary HMWDF &amp; LMWSDF</vt:lpstr>
      <vt:lpstr>Contact_us</vt:lpstr>
      <vt:lpstr>Instructions</vt:lpstr>
      <vt:lpstr>Method</vt:lpstr>
      <vt:lpstr>'Calc HMWDF &amp; LMWSDF'!Print_Area</vt:lpstr>
      <vt:lpstr>Instructions!Print_Area</vt:lpstr>
      <vt:lpstr>'Summary HMWDF &amp; LMWSDF'!Print_Area</vt:lpstr>
      <vt:lpstr>'Summary HMWDF &amp; LMWSDF'!Print_Titles</vt:lpstr>
      <vt:lpstr>'Summary HMWDF &amp; LMWSDF'!use_mega_calculator</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2010-06-09T15:01:06Z</cp:lastPrinted>
  <dcterms:created xsi:type="dcterms:W3CDTF">2004-10-05T18:50:23Z</dcterms:created>
  <dcterms:modified xsi:type="dcterms:W3CDTF">2019-09-12T16:57:11Z</dcterms:modified>
</cp:coreProperties>
</file>