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929"/>
  <workbookPr/>
  <mc:AlternateContent xmlns:mc="http://schemas.openxmlformats.org/markup-compatibility/2006">
    <mc:Choice Requires="x15">
      <x15ac:absPath xmlns:x15ac="http://schemas.microsoft.com/office/spreadsheetml/2010/11/ac" url="U:\MegaCalc - New header\K-LACSU\"/>
    </mc:Choice>
  </mc:AlternateContent>
  <xr:revisionPtr revIDLastSave="0" documentId="13_ncr:48009_{470EE4B0-A970-4036-BD2A-D8FBC2EBA8BE}" xr6:coauthVersionLast="44" xr6:coauthVersionMax="44" xr10:uidLastSave="{00000000-0000-0000-0000-000000000000}"/>
  <workbookProtection workbookPassword="8E71" lockStructure="1"/>
  <bookViews>
    <workbookView xWindow="-120" yWindow="-120" windowWidth="29040" windowHeight="15840" activeTab="1"/>
  </bookViews>
  <sheets>
    <sheet name="Instructions" sheetId="7" r:id="rId1"/>
    <sheet name="MegaCalc" sheetId="1" r:id="rId2"/>
  </sheets>
  <definedNames>
    <definedName name="absorbance">MegaCalc!$H$13:$H$72</definedName>
    <definedName name="blank">MegaCalc!#REF!</definedName>
    <definedName name="Change_absorbance">MegaCalc!#REF!</definedName>
    <definedName name="Concentration_gg">MegaCalc!#REF!</definedName>
    <definedName name="Concentration_gL">MegaCalc!$N$13:$N$72</definedName>
    <definedName name="Contact_us" localSheetId="0">Instructions!$D$44</definedName>
    <definedName name="Contact_us">#REF!</definedName>
    <definedName name="Dilution">MegaCalc!$K$13:$K$72</definedName>
    <definedName name="Factor">MegaCalc!$G$9</definedName>
    <definedName name="Instructions" localSheetId="0">Instructions!$A$2</definedName>
    <definedName name="Instructions">#REF!</definedName>
    <definedName name="_xlnm.Print_Area" localSheetId="0">Instructions!$B$2:$P$47</definedName>
    <definedName name="_xlnm.Print_Area" localSheetId="1">MegaCalc!$B$2:$Q$75</definedName>
    <definedName name="_xlnm.Print_Titles" localSheetId="1">MegaCalc!$11:$12</definedName>
    <definedName name="Replicate_1">MegaCalc!$F$8</definedName>
    <definedName name="Replicate_2">MegaCalc!$G$8</definedName>
    <definedName name="Replicate_3">MegaCalc!$H$8</definedName>
    <definedName name="Replicate_4">MegaCalc!$J$8</definedName>
    <definedName name="Replicate_ave" localSheetId="0">MegaCalc!$K$8</definedName>
    <definedName name="Replicate_ave">MegaCalc!$K$8</definedName>
    <definedName name="sample_1">MegaCalc!$F$13:$F$72</definedName>
    <definedName name="sample_2">MegaCalc!$G$13:$G$72</definedName>
    <definedName name="Sample_ave">MegaCalc!$I$13:$I$72</definedName>
    <definedName name="Sample_con_gL">MegaCalc!#REF!</definedName>
    <definedName name="Sample_volume">MegaCalc!$J$13:$J$72</definedName>
    <definedName name="use_mega_calculator">MegaCalc!$A$1</definedName>
  </definedNames>
  <calcPr calcId="181029" fullCalcOnLoad="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72" i="1" l="1"/>
  <c r="I71" i="1"/>
  <c r="H71" i="1" s="1"/>
  <c r="I70" i="1"/>
  <c r="H70" i="1" s="1"/>
  <c r="I69" i="1"/>
  <c r="I68" i="1"/>
  <c r="I67" i="1"/>
  <c r="H67" i="1"/>
  <c r="I66" i="1"/>
  <c r="I65" i="1"/>
  <c r="H65" i="1" s="1"/>
  <c r="I64" i="1"/>
  <c r="H64" i="1" s="1"/>
  <c r="I63" i="1"/>
  <c r="H63" i="1" s="1"/>
  <c r="N63" i="1" s="1"/>
  <c r="O63" i="1" s="1"/>
  <c r="I62" i="1"/>
  <c r="H62" i="1" s="1"/>
  <c r="N62" i="1" s="1"/>
  <c r="O62" i="1" s="1"/>
  <c r="I61" i="1"/>
  <c r="I60" i="1"/>
  <c r="H60" i="1" s="1"/>
  <c r="N60" i="1" s="1"/>
  <c r="O60" i="1" s="1"/>
  <c r="I59" i="1"/>
  <c r="H59" i="1" s="1"/>
  <c r="N59" i="1" s="1"/>
  <c r="O59" i="1" s="1"/>
  <c r="I58" i="1"/>
  <c r="I57" i="1"/>
  <c r="I56" i="1"/>
  <c r="H56" i="1" s="1"/>
  <c r="I55" i="1"/>
  <c r="H55" i="1" s="1"/>
  <c r="I54" i="1"/>
  <c r="H54" i="1" s="1"/>
  <c r="N54" i="1" s="1"/>
  <c r="O54" i="1" s="1"/>
  <c r="I53" i="1"/>
  <c r="I52" i="1"/>
  <c r="H52" i="1" s="1"/>
  <c r="I51" i="1"/>
  <c r="H51" i="1" s="1"/>
  <c r="N51" i="1" s="1"/>
  <c r="O51" i="1" s="1"/>
  <c r="I50" i="1"/>
  <c r="I49" i="1"/>
  <c r="H49" i="1"/>
  <c r="I48" i="1"/>
  <c r="H48" i="1"/>
  <c r="I47" i="1"/>
  <c r="H47" i="1"/>
  <c r="I46" i="1"/>
  <c r="I45" i="1"/>
  <c r="H45" i="1" s="1"/>
  <c r="N45" i="1" s="1"/>
  <c r="O45" i="1" s="1"/>
  <c r="I44" i="1"/>
  <c r="H44" i="1" s="1"/>
  <c r="I43" i="1"/>
  <c r="H43" i="1" s="1"/>
  <c r="N43" i="1" s="1"/>
  <c r="O43" i="1" s="1"/>
  <c r="I42" i="1"/>
  <c r="H42" i="1" s="1"/>
  <c r="N42" i="1" s="1"/>
  <c r="O42" i="1" s="1"/>
  <c r="I41" i="1"/>
  <c r="H41" i="1" s="1"/>
  <c r="N41" i="1" s="1"/>
  <c r="O41" i="1" s="1"/>
  <c r="I40" i="1"/>
  <c r="H40" i="1" s="1"/>
  <c r="N40" i="1" s="1"/>
  <c r="O40" i="1" s="1"/>
  <c r="I39" i="1"/>
  <c r="H39" i="1" s="1"/>
  <c r="N39" i="1" s="1"/>
  <c r="O39" i="1" s="1"/>
  <c r="I38" i="1"/>
  <c r="H38" i="1" s="1"/>
  <c r="N38" i="1" s="1"/>
  <c r="O38" i="1" s="1"/>
  <c r="I37" i="1"/>
  <c r="H37" i="1"/>
  <c r="I36" i="1"/>
  <c r="H36" i="1"/>
  <c r="I35" i="1"/>
  <c r="H35" i="1"/>
  <c r="I34" i="1"/>
  <c r="I33" i="1"/>
  <c r="H33" i="1" s="1"/>
  <c r="N33" i="1" s="1"/>
  <c r="O33" i="1" s="1"/>
  <c r="I32" i="1"/>
  <c r="H32" i="1" s="1"/>
  <c r="N32" i="1" s="1"/>
  <c r="O32" i="1" s="1"/>
  <c r="I31" i="1"/>
  <c r="H31" i="1" s="1"/>
  <c r="N31" i="1" s="1"/>
  <c r="O31" i="1" s="1"/>
  <c r="I30" i="1"/>
  <c r="I29" i="1"/>
  <c r="I28" i="1"/>
  <c r="H28" i="1" s="1"/>
  <c r="I27" i="1"/>
  <c r="H27" i="1" s="1"/>
  <c r="N27" i="1" s="1"/>
  <c r="O27" i="1" s="1"/>
  <c r="I26" i="1"/>
  <c r="H26" i="1" s="1"/>
  <c r="N26" i="1" s="1"/>
  <c r="O26" i="1" s="1"/>
  <c r="I25" i="1"/>
  <c r="H25" i="1"/>
  <c r="I24" i="1"/>
  <c r="I23" i="1"/>
  <c r="H23" i="1" s="1"/>
  <c r="N23" i="1" s="1"/>
  <c r="O23" i="1" s="1"/>
  <c r="I22" i="1"/>
  <c r="I21" i="1"/>
  <c r="H21" i="1"/>
  <c r="I20" i="1"/>
  <c r="H20" i="1"/>
  <c r="I19" i="1"/>
  <c r="H19" i="1"/>
  <c r="I18" i="1"/>
  <c r="I17" i="1"/>
  <c r="H17" i="1" s="1"/>
  <c r="I16" i="1"/>
  <c r="H16" i="1" s="1"/>
  <c r="I15" i="1"/>
  <c r="H15" i="1" s="1"/>
  <c r="I14" i="1"/>
  <c r="H14" i="1" s="1"/>
  <c r="I13" i="1"/>
  <c r="H13" i="1" s="1"/>
  <c r="N13" i="1" s="1"/>
  <c r="O13" i="1" s="1"/>
  <c r="H24" i="1"/>
  <c r="H72" i="1"/>
  <c r="H69" i="1"/>
  <c r="H68" i="1"/>
  <c r="H66" i="1"/>
  <c r="H61" i="1"/>
  <c r="H58" i="1"/>
  <c r="H57" i="1"/>
  <c r="H53" i="1"/>
  <c r="H50" i="1"/>
  <c r="H46" i="1"/>
  <c r="H34" i="1"/>
  <c r="H30" i="1"/>
  <c r="H29" i="1"/>
  <c r="H22" i="1"/>
  <c r="H18" i="1"/>
  <c r="K8" i="1"/>
  <c r="G9" i="1"/>
  <c r="K18" i="7"/>
  <c r="H19" i="7"/>
  <c r="N49" i="1"/>
  <c r="O49" i="1" s="1"/>
  <c r="N69" i="1"/>
  <c r="O69" i="1" s="1"/>
  <c r="N61" i="1"/>
  <c r="O61" i="1" s="1"/>
  <c r="N50" i="1"/>
  <c r="O50" i="1" s="1"/>
  <c r="N47" i="1"/>
  <c r="O47" i="1" s="1"/>
  <c r="N35" i="1"/>
  <c r="O35" i="1" s="1"/>
  <c r="N21" i="1"/>
  <c r="O21" i="1" s="1"/>
  <c r="N68" i="1"/>
  <c r="O68" i="1" s="1"/>
  <c r="N48" i="1"/>
  <c r="O48" i="1" s="1"/>
  <c r="N20" i="1"/>
  <c r="O20" i="1" s="1"/>
  <c r="N58" i="1"/>
  <c r="O58" i="1" s="1"/>
  <c r="N22" i="1"/>
  <c r="O22" i="1" s="1"/>
  <c r="N19" i="1"/>
  <c r="O19" i="1" s="1"/>
  <c r="N67" i="1"/>
  <c r="O67" i="1" s="1"/>
  <c r="N36" i="1"/>
  <c r="O36" i="1" s="1"/>
  <c r="N25" i="1"/>
  <c r="O25" i="1" s="1"/>
  <c r="N46" i="1"/>
  <c r="O46" i="1" s="1"/>
  <c r="N37" i="1"/>
  <c r="O37" i="1" s="1"/>
  <c r="N24" i="1"/>
  <c r="O24" i="1" s="1"/>
  <c r="N34" i="1"/>
  <c r="O34" i="1" s="1"/>
  <c r="N55" i="1" l="1"/>
  <c r="O55" i="1" s="1"/>
  <c r="N57" i="1"/>
  <c r="O57" i="1" s="1"/>
  <c r="N70" i="1"/>
  <c r="O70" i="1" s="1"/>
  <c r="N72" i="1"/>
  <c r="O72" i="1" s="1"/>
  <c r="N16" i="1"/>
  <c r="O16" i="1" s="1"/>
  <c r="N18" i="1"/>
  <c r="O18" i="1" s="1"/>
  <c r="N28" i="1"/>
  <c r="O28" i="1" s="1"/>
  <c r="N30" i="1"/>
  <c r="O30" i="1" s="1"/>
  <c r="N29" i="1"/>
  <c r="O29" i="1" s="1"/>
  <c r="N14" i="1"/>
  <c r="O14" i="1" s="1"/>
  <c r="N52" i="1"/>
  <c r="O52" i="1" s="1"/>
  <c r="N53" i="1"/>
  <c r="O53" i="1" s="1"/>
  <c r="N56" i="1"/>
  <c r="O56" i="1" s="1"/>
  <c r="N66" i="1"/>
  <c r="O66" i="1" s="1"/>
  <c r="N64" i="1"/>
  <c r="O64" i="1" s="1"/>
  <c r="N71" i="1"/>
  <c r="O71" i="1" s="1"/>
  <c r="N17" i="1"/>
  <c r="O17" i="1" s="1"/>
  <c r="N15" i="1"/>
  <c r="O15" i="1" s="1"/>
  <c r="N44" i="1"/>
  <c r="O44" i="1" s="1"/>
  <c r="N65" i="1"/>
  <c r="O65" i="1" s="1"/>
</calcChain>
</file>

<file path=xl/comments1.xml><?xml version="1.0" encoding="utf-8"?>
<comments xmlns="http://schemas.openxmlformats.org/spreadsheetml/2006/main">
  <authors>
    <author>User</author>
  </authors>
  <commentList>
    <comment ref="N24" authorId="0" shapeId="0">
      <text>
        <r>
          <rPr>
            <b/>
            <sz val="8"/>
            <color indexed="81"/>
            <rFont val="Tahoma"/>
            <family val="2"/>
          </rPr>
          <t>Concentration: grams of D-Glucose Sucrose and Lactose per 100 grams of sample</t>
        </r>
      </text>
    </comment>
  </commentList>
</comments>
</file>

<file path=xl/comments2.xml><?xml version="1.0" encoding="utf-8"?>
<comments xmlns="http://schemas.openxmlformats.org/spreadsheetml/2006/main">
  <authors>
    <author>User</author>
  </authors>
  <commentList>
    <comment ref="O12" authorId="0" shapeId="0">
      <text>
        <r>
          <rPr>
            <b/>
            <sz val="8"/>
            <color indexed="81"/>
            <rFont val="Tahoma"/>
            <family val="2"/>
          </rPr>
          <t>Concentration: grams of D-Glucose Sucrose and Lactose per 100 grams of sample</t>
        </r>
      </text>
    </comment>
  </commentList>
</comments>
</file>

<file path=xl/sharedStrings.xml><?xml version="1.0" encoding="utf-8"?>
<sst xmlns="http://schemas.openxmlformats.org/spreadsheetml/2006/main" count="184" uniqueCount="44">
  <si>
    <t>Sample identifier</t>
  </si>
  <si>
    <t>Results</t>
  </si>
  <si>
    <t>If you have specific questions, please contact us directly:</t>
  </si>
  <si>
    <t>General Information:</t>
  </si>
  <si>
    <t>info@megazyme.com</t>
  </si>
  <si>
    <t>Contact Us</t>
  </si>
  <si>
    <t xml:space="preserve">Further Support </t>
  </si>
  <si>
    <t>To obtain further information about the specific test, or indeed any of the Megazyme products, please consult our web site.</t>
  </si>
  <si>
    <t>www.megazyme.com</t>
  </si>
  <si>
    <t>Technical Support:</t>
  </si>
  <si>
    <t>Customer Support and Sales Information:</t>
  </si>
  <si>
    <t>Sample details</t>
  </si>
  <si>
    <t>Sample absorbance values</t>
  </si>
  <si>
    <t>Sample volume 
(mL)</t>
  </si>
  <si>
    <t>Dilution 
(-fold)</t>
  </si>
  <si>
    <r>
      <t>Welcome to Megazyme</t>
    </r>
    <r>
      <rPr>
        <sz val="12"/>
        <rFont val="Gill Sans MT"/>
        <family val="2"/>
      </rPr>
      <t xml:space="preserve"> </t>
    </r>
  </si>
  <si>
    <r>
      <t>Instructions for Use of Mega-Calc</t>
    </r>
    <r>
      <rPr>
        <vertAlign val="superscript"/>
        <sz val="12"/>
        <rFont val="Gill Sans MT"/>
        <family val="2"/>
      </rPr>
      <t>TM</t>
    </r>
  </si>
  <si>
    <r>
      <t>Concentration (g</t>
    </r>
    <r>
      <rPr>
        <vertAlign val="subscript"/>
        <sz val="9"/>
        <rFont val="Gill Sans MT"/>
        <family val="2"/>
      </rPr>
      <t>analyte</t>
    </r>
    <r>
      <rPr>
        <sz val="9"/>
        <rFont val="Gill Sans MT"/>
        <family val="2"/>
      </rPr>
      <t>/L</t>
    </r>
    <r>
      <rPr>
        <vertAlign val="subscript"/>
        <sz val="9"/>
        <rFont val="Gill Sans MT"/>
        <family val="2"/>
      </rPr>
      <t>sample</t>
    </r>
    <r>
      <rPr>
        <sz val="9"/>
        <rFont val="Gill Sans MT"/>
        <family val="2"/>
      </rPr>
      <t>)</t>
    </r>
  </si>
  <si>
    <t>Analyte</t>
  </si>
  <si>
    <t>D-Glucose</t>
  </si>
  <si>
    <r>
      <t xml:space="preserve">On the </t>
    </r>
    <r>
      <rPr>
        <b/>
        <sz val="11"/>
        <color indexed="17"/>
        <rFont val="Times New Roman"/>
        <family val="1"/>
      </rPr>
      <t>Mega-Calc</t>
    </r>
    <r>
      <rPr>
        <vertAlign val="superscript"/>
        <sz val="11"/>
        <rFont val="Gill Sans MT"/>
        <family val="2"/>
      </rPr>
      <t>TM</t>
    </r>
    <r>
      <rPr>
        <sz val="11"/>
        <rFont val="Gill Sans MT"/>
        <family val="2"/>
      </rPr>
      <t xml:space="preserve"> page, fill in the orange boxes and it will provide automatic results in the white boxes.</t>
    </r>
  </si>
  <si>
    <t>To zoom up or down, ensure the Standard tool bar is showing (View &gt; Toolbars) &amp; select a value from the Zoom drop-down list.</t>
  </si>
  <si>
    <t>Absorbance values for 100 µg of D-glucose standard</t>
  </si>
  <si>
    <t>Rep. 1</t>
  </si>
  <si>
    <t>Rep. 2</t>
  </si>
  <si>
    <t>Rep. 3</t>
  </si>
  <si>
    <t>Rep. 4</t>
  </si>
  <si>
    <t>Average</t>
  </si>
  <si>
    <t>Factor:</t>
  </si>
  <si>
    <r>
      <t xml:space="preserve">To further support you, our valued customer, we have developed the Megazyme </t>
    </r>
    <r>
      <rPr>
        <b/>
        <sz val="11"/>
        <color indexed="17"/>
        <rFont val="Times New Roman"/>
        <family val="1"/>
      </rPr>
      <t>Mega-Calc</t>
    </r>
    <r>
      <rPr>
        <vertAlign val="superscript"/>
        <sz val="11"/>
        <rFont val="Gill Sans MT"/>
        <family val="2"/>
      </rPr>
      <t>TM</t>
    </r>
    <r>
      <rPr>
        <sz val="11"/>
        <rFont val="Gill Sans MT"/>
        <family val="2"/>
      </rPr>
      <t xml:space="preserve"> to assist you in calculating the 
concentration of analyte (as g/L or g/100 g) from raw absorbance data.</t>
    </r>
  </si>
  <si>
    <t>Sucrose</t>
  </si>
  <si>
    <t>Sample_ave</t>
  </si>
  <si>
    <t>Assay</t>
  </si>
  <si>
    <t>D-Glucose (A)</t>
  </si>
  <si>
    <t>Sucrose + D-Glucose (B)</t>
  </si>
  <si>
    <t>Sample replicate 2</t>
  </si>
  <si>
    <t>Sample replicate 1</t>
  </si>
  <si>
    <t>Lactose + D-Glucose (C)</t>
  </si>
  <si>
    <t>Lactose</t>
  </si>
  <si>
    <t>Analyte
(% w/w)</t>
  </si>
  <si>
    <r>
      <t xml:space="preserve">  </t>
    </r>
    <r>
      <rPr>
        <b/>
        <sz val="10"/>
        <rFont val="Symbol"/>
        <family val="1"/>
        <charset val="2"/>
      </rPr>
      <t>D</t>
    </r>
    <r>
      <rPr>
        <b/>
        <sz val="10"/>
        <rFont val="Gill Sans MT"/>
        <family val="2"/>
      </rPr>
      <t xml:space="preserve">Abs </t>
    </r>
  </si>
  <si>
    <t>Megazyme Knowledge Base</t>
  </si>
  <si>
    <t>Customer Support</t>
  </si>
  <si>
    <t>K-LACSU 09/19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</si>
</sst>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84" formatCode="0.0000"/>
    <numFmt numFmtId="188" formatCode="0.000"/>
  </numFmts>
  <fonts count="19" x14ac:knownFonts="1">
    <font>
      <sz val="10"/>
      <name val="Arial"/>
    </font>
    <font>
      <sz val="10"/>
      <name val="Gill Sans MT"/>
      <family val="2"/>
    </font>
    <font>
      <b/>
      <sz val="10"/>
      <name val="Gill Sans MT"/>
      <family val="2"/>
    </font>
    <font>
      <b/>
      <sz val="8"/>
      <color indexed="81"/>
      <name val="Tahoma"/>
      <family val="2"/>
    </font>
    <font>
      <u/>
      <sz val="10"/>
      <color indexed="12"/>
      <name val="Arial"/>
      <family val="2"/>
    </font>
    <font>
      <b/>
      <sz val="20"/>
      <color indexed="17"/>
      <name val="Times New Roman"/>
      <family val="1"/>
    </font>
    <font>
      <b/>
      <sz val="11"/>
      <color indexed="17"/>
      <name val="Times New Roman"/>
      <family val="1"/>
    </font>
    <font>
      <b/>
      <sz val="14"/>
      <name val="Gill Sans MT"/>
      <family val="2"/>
    </font>
    <font>
      <sz val="9"/>
      <name val="Gill Sans MT"/>
      <family val="2"/>
    </font>
    <font>
      <sz val="11"/>
      <name val="Gill Sans MT"/>
      <family val="2"/>
    </font>
    <font>
      <vertAlign val="superscript"/>
      <sz val="11"/>
      <name val="Gill Sans MT"/>
      <family val="2"/>
    </font>
    <font>
      <sz val="11"/>
      <name val="Arial"/>
      <family val="2"/>
    </font>
    <font>
      <b/>
      <sz val="12"/>
      <name val="Gill Sans MT"/>
      <family val="2"/>
    </font>
    <font>
      <sz val="12"/>
      <name val="Gill Sans MT"/>
      <family val="2"/>
    </font>
    <font>
      <b/>
      <sz val="11"/>
      <name val="Gill Sans MT"/>
      <family val="2"/>
    </font>
    <font>
      <u/>
      <sz val="11"/>
      <color indexed="12"/>
      <name val="Arial"/>
      <family val="2"/>
    </font>
    <font>
      <vertAlign val="superscript"/>
      <sz val="12"/>
      <name val="Gill Sans MT"/>
      <family val="2"/>
    </font>
    <font>
      <vertAlign val="subscript"/>
      <sz val="9"/>
      <name val="Gill Sans MT"/>
      <family val="2"/>
    </font>
    <font>
      <b/>
      <sz val="10"/>
      <name val="Symbol"/>
      <family val="1"/>
      <charset val="2"/>
    </font>
  </fonts>
  <fills count="7">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51"/>
        <bgColor indexed="64"/>
      </patternFill>
    </fill>
    <fill>
      <patternFill patternType="solid">
        <fgColor indexed="44"/>
        <bgColor indexed="64"/>
      </patternFill>
    </fill>
    <fill>
      <patternFill patternType="solid">
        <fgColor rgb="FF339966"/>
        <bgColor indexed="64"/>
      </patternFill>
    </fill>
  </fills>
  <borders count="14">
    <border>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17">
    <xf numFmtId="0" fontId="0" fillId="0" borderId="0" xfId="0"/>
    <xf numFmtId="0" fontId="1" fillId="2" borderId="0" xfId="0" applyFont="1" applyFill="1" applyBorder="1"/>
    <xf numFmtId="0" fontId="2" fillId="2" borderId="0" xfId="0" applyFont="1" applyFill="1" applyBorder="1"/>
    <xf numFmtId="0" fontId="1" fillId="2" borderId="1" xfId="0" applyFont="1" applyFill="1" applyBorder="1"/>
    <xf numFmtId="0" fontId="2" fillId="2" borderId="2" xfId="0" applyFont="1" applyFill="1" applyBorder="1" applyAlignment="1">
      <alignment horizontal="left" vertical="top" wrapText="1"/>
    </xf>
    <xf numFmtId="0" fontId="1" fillId="3" borderId="0" xfId="0" applyFont="1" applyFill="1" applyBorder="1" applyProtection="1"/>
    <xf numFmtId="0" fontId="1" fillId="0" borderId="0" xfId="0" applyFont="1" applyProtection="1"/>
    <xf numFmtId="0" fontId="1" fillId="2" borderId="0" xfId="0" applyFont="1" applyFill="1" applyBorder="1" applyProtection="1"/>
    <xf numFmtId="0" fontId="5" fillId="2" borderId="0" xfId="0" applyFont="1" applyFill="1" applyBorder="1" applyAlignment="1" applyProtection="1">
      <alignment horizontal="left" vertical="top"/>
    </xf>
    <xf numFmtId="0" fontId="1" fillId="2" borderId="0" xfId="0" applyFont="1" applyFill="1" applyProtection="1"/>
    <xf numFmtId="0" fontId="1" fillId="3" borderId="0" xfId="0" applyFont="1" applyFill="1" applyBorder="1" applyAlignment="1" applyProtection="1">
      <alignment horizontal="left"/>
    </xf>
    <xf numFmtId="0" fontId="1" fillId="2" borderId="0" xfId="0" applyFont="1" applyFill="1" applyBorder="1" applyAlignment="1" applyProtection="1">
      <alignment horizontal="left"/>
    </xf>
    <xf numFmtId="0" fontId="1" fillId="2" borderId="0" xfId="0" applyFont="1" applyFill="1" applyAlignment="1" applyProtection="1">
      <alignment horizontal="left"/>
    </xf>
    <xf numFmtId="0" fontId="2" fillId="2" borderId="0" xfId="0" quotePrefix="1" applyFont="1" applyFill="1" applyBorder="1" applyAlignment="1" applyProtection="1">
      <alignment horizontal="center" vertical="top" wrapText="1"/>
    </xf>
    <xf numFmtId="0" fontId="1" fillId="0" borderId="0" xfId="0" applyFont="1" applyBorder="1" applyProtection="1"/>
    <xf numFmtId="184" fontId="1" fillId="2" borderId="0" xfId="0" applyNumberFormat="1" applyFont="1" applyFill="1" applyBorder="1" applyAlignment="1" applyProtection="1">
      <alignment horizontal="left"/>
    </xf>
    <xf numFmtId="184" fontId="1" fillId="2" borderId="0" xfId="0" applyNumberFormat="1" applyFont="1" applyFill="1" applyBorder="1" applyAlignment="1" applyProtection="1">
      <alignment horizontal="right"/>
    </xf>
    <xf numFmtId="0" fontId="1" fillId="3" borderId="0" xfId="0" applyFont="1" applyFill="1" applyBorder="1" applyAlignment="1" applyProtection="1"/>
    <xf numFmtId="0" fontId="1" fillId="0" borderId="0" xfId="0" applyFont="1" applyBorder="1" applyAlignment="1" applyProtection="1"/>
    <xf numFmtId="0" fontId="1" fillId="2" borderId="0" xfId="0" applyFont="1" applyFill="1" applyBorder="1" applyAlignment="1" applyProtection="1">
      <alignment wrapText="1"/>
    </xf>
    <xf numFmtId="0" fontId="7" fillId="2" borderId="0" xfId="0" applyFont="1" applyFill="1" applyBorder="1" applyAlignment="1" applyProtection="1">
      <alignment horizontal="left" vertical="top"/>
    </xf>
    <xf numFmtId="184" fontId="9" fillId="2" borderId="0" xfId="0" applyNumberFormat="1" applyFont="1" applyFill="1" applyBorder="1" applyAlignment="1" applyProtection="1">
      <alignment horizontal="right"/>
    </xf>
    <xf numFmtId="0" fontId="9" fillId="2" borderId="0" xfId="0" applyFont="1" applyFill="1" applyAlignment="1" applyProtection="1">
      <alignment wrapText="1"/>
    </xf>
    <xf numFmtId="0" fontId="9" fillId="2" borderId="0" xfId="0" applyFont="1" applyFill="1" applyAlignment="1" applyProtection="1"/>
    <xf numFmtId="0" fontId="14" fillId="0" borderId="0" xfId="0" applyFont="1" applyAlignment="1" applyProtection="1"/>
    <xf numFmtId="0" fontId="9" fillId="2" borderId="0" xfId="0" applyFont="1" applyFill="1" applyProtection="1"/>
    <xf numFmtId="0" fontId="9" fillId="2" borderId="0" xfId="0" applyFont="1" applyFill="1" applyBorder="1" applyAlignment="1" applyProtection="1"/>
    <xf numFmtId="0" fontId="12" fillId="2" borderId="0" xfId="0" applyFont="1" applyFill="1" applyProtection="1"/>
    <xf numFmtId="0" fontId="2" fillId="2" borderId="0" xfId="0" applyFont="1" applyFill="1" applyBorder="1" applyProtection="1"/>
    <xf numFmtId="0" fontId="2" fillId="2" borderId="0" xfId="0" applyFont="1" applyFill="1" applyBorder="1" applyAlignment="1" applyProtection="1">
      <alignment horizontal="center" vertical="top" wrapText="1"/>
    </xf>
    <xf numFmtId="0" fontId="12" fillId="2" borderId="0" xfId="0" applyFont="1" applyFill="1" applyBorder="1" applyAlignment="1" applyProtection="1">
      <alignment horizontal="left"/>
    </xf>
    <xf numFmtId="0" fontId="14" fillId="2" borderId="0" xfId="0" applyFont="1" applyFill="1" applyProtection="1"/>
    <xf numFmtId="0" fontId="11" fillId="2" borderId="0" xfId="0" applyFont="1" applyFill="1" applyAlignment="1" applyProtection="1">
      <alignment wrapText="1"/>
    </xf>
    <xf numFmtId="0" fontId="15" fillId="2" borderId="0" xfId="1" applyFont="1" applyFill="1" applyAlignment="1" applyProtection="1"/>
    <xf numFmtId="0" fontId="9" fillId="2" borderId="0" xfId="1" applyFont="1" applyFill="1" applyAlignment="1" applyProtection="1">
      <alignment wrapText="1"/>
    </xf>
    <xf numFmtId="0" fontId="14" fillId="2" borderId="0" xfId="0" applyFont="1" applyFill="1" applyAlignment="1" applyProtection="1"/>
    <xf numFmtId="0" fontId="1" fillId="4" borderId="3" xfId="0" applyFont="1" applyFill="1" applyBorder="1" applyProtection="1">
      <protection locked="0"/>
    </xf>
    <xf numFmtId="0" fontId="1" fillId="2" borderId="3" xfId="0" applyFont="1" applyFill="1" applyBorder="1"/>
    <xf numFmtId="184" fontId="1" fillId="4" borderId="3" xfId="0" applyNumberFormat="1" applyFont="1" applyFill="1" applyBorder="1" applyProtection="1">
      <protection locked="0"/>
    </xf>
    <xf numFmtId="2" fontId="1" fillId="4" borderId="3" xfId="0" applyNumberFormat="1" applyFont="1" applyFill="1" applyBorder="1" applyProtection="1">
      <protection locked="0"/>
    </xf>
    <xf numFmtId="0" fontId="1" fillId="2" borderId="4" xfId="0" applyFont="1" applyFill="1" applyBorder="1"/>
    <xf numFmtId="188" fontId="1" fillId="4" borderId="3" xfId="0" applyNumberFormat="1" applyFont="1" applyFill="1" applyBorder="1" applyProtection="1">
      <protection locked="0"/>
    </xf>
    <xf numFmtId="0" fontId="1" fillId="3" borderId="0" xfId="0" applyFont="1" applyFill="1" applyProtection="1"/>
    <xf numFmtId="0" fontId="1" fillId="2" borderId="2" xfId="0" applyFont="1" applyFill="1" applyBorder="1" applyAlignment="1" applyProtection="1">
      <alignment horizontal="center"/>
    </xf>
    <xf numFmtId="0" fontId="1" fillId="2" borderId="2" xfId="0" applyFont="1" applyFill="1" applyBorder="1" applyAlignment="1" applyProtection="1"/>
    <xf numFmtId="184" fontId="1" fillId="4" borderId="2" xfId="0" applyNumberFormat="1" applyFont="1" applyFill="1" applyBorder="1" applyAlignment="1" applyProtection="1">
      <alignment horizontal="right"/>
      <protection locked="0"/>
    </xf>
    <xf numFmtId="184" fontId="1" fillId="4" borderId="5" xfId="0" applyNumberFormat="1" applyFont="1" applyFill="1" applyBorder="1" applyAlignment="1" applyProtection="1">
      <alignment horizontal="right"/>
      <protection locked="0"/>
    </xf>
    <xf numFmtId="184" fontId="1" fillId="2" borderId="2" xfId="0" applyNumberFormat="1" applyFont="1" applyFill="1" applyBorder="1" applyAlignment="1" applyProtection="1">
      <alignment horizontal="right"/>
    </xf>
    <xf numFmtId="0" fontId="1" fillId="0" borderId="0" xfId="0" applyFont="1" applyFill="1" applyProtection="1"/>
    <xf numFmtId="184" fontId="1" fillId="2" borderId="2" xfId="0" applyNumberFormat="1" applyFont="1" applyFill="1" applyBorder="1" applyProtection="1"/>
    <xf numFmtId="0" fontId="0" fillId="2" borderId="0" xfId="0" applyFill="1" applyAlignment="1" applyProtection="1">
      <alignment wrapText="1"/>
    </xf>
    <xf numFmtId="184" fontId="1" fillId="2" borderId="3" xfId="0" applyNumberFormat="1" applyFont="1" applyFill="1" applyBorder="1" applyProtection="1">
      <protection locked="0"/>
    </xf>
    <xf numFmtId="0" fontId="1" fillId="4" borderId="4" xfId="0" applyFont="1" applyFill="1" applyBorder="1"/>
    <xf numFmtId="2" fontId="1" fillId="4" borderId="4" xfId="0" applyNumberFormat="1" applyFont="1" applyFill="1" applyBorder="1"/>
    <xf numFmtId="0" fontId="2" fillId="2" borderId="2"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2" xfId="0" applyFont="1" applyFill="1" applyBorder="1" applyAlignment="1" applyProtection="1">
      <alignment horizontal="center" vertical="center" wrapText="1"/>
    </xf>
    <xf numFmtId="0" fontId="2" fillId="2" borderId="1" xfId="0" applyFont="1" applyFill="1" applyBorder="1" applyAlignment="1">
      <alignment horizontal="center" vertical="center"/>
    </xf>
    <xf numFmtId="184" fontId="1" fillId="4" borderId="6" xfId="0" applyNumberFormat="1" applyFont="1" applyFill="1" applyBorder="1" applyAlignment="1" applyProtection="1">
      <alignment horizontal="right"/>
      <protection locked="0"/>
    </xf>
    <xf numFmtId="184" fontId="1" fillId="2" borderId="0" xfId="0" applyNumberFormat="1" applyFont="1" applyFill="1" applyBorder="1" applyProtection="1"/>
    <xf numFmtId="0" fontId="1" fillId="3" borderId="0" xfId="0" applyFont="1" applyFill="1" applyAlignment="1" applyProtection="1"/>
    <xf numFmtId="0" fontId="1" fillId="3" borderId="0" xfId="0" applyFont="1" applyFill="1" applyAlignment="1" applyProtection="1">
      <alignment horizontal="left"/>
    </xf>
    <xf numFmtId="0" fontId="1" fillId="4" borderId="7" xfId="0" applyFont="1" applyFill="1" applyBorder="1" applyProtection="1">
      <protection locked="0"/>
    </xf>
    <xf numFmtId="0" fontId="1" fillId="2" borderId="8" xfId="0" applyFont="1" applyFill="1" applyBorder="1"/>
    <xf numFmtId="0" fontId="1" fillId="2" borderId="9" xfId="0" applyFont="1" applyFill="1" applyBorder="1"/>
    <xf numFmtId="0" fontId="1" fillId="4" borderId="9" xfId="0" applyFont="1" applyFill="1" applyBorder="1"/>
    <xf numFmtId="2" fontId="1" fillId="4" borderId="9" xfId="0" applyNumberFormat="1" applyFont="1" applyFill="1" applyBorder="1"/>
    <xf numFmtId="0" fontId="1" fillId="2" borderId="0" xfId="0" applyFont="1" applyFill="1" applyBorder="1" applyAlignment="1" applyProtection="1">
      <alignment horizontal="center"/>
    </xf>
    <xf numFmtId="0" fontId="1" fillId="3" borderId="0" xfId="0" applyFont="1" applyFill="1" applyBorder="1" applyAlignment="1" applyProtection="1">
      <alignment horizontal="left" vertical="top" wrapText="1"/>
    </xf>
    <xf numFmtId="0" fontId="1" fillId="2" borderId="0" xfId="0" applyFont="1" applyFill="1" applyBorder="1" applyAlignment="1" applyProtection="1">
      <alignment horizontal="left" vertical="top" wrapText="1"/>
    </xf>
    <xf numFmtId="0" fontId="2" fillId="2" borderId="6" xfId="0" applyFont="1" applyFill="1" applyBorder="1" applyAlignment="1" applyProtection="1">
      <alignment horizontal="left" vertical="top" wrapText="1"/>
    </xf>
    <xf numFmtId="0" fontId="2" fillId="2" borderId="2" xfId="0" applyFont="1" applyFill="1" applyBorder="1" applyAlignment="1" applyProtection="1">
      <alignment horizontal="left" vertical="center" wrapText="1"/>
    </xf>
    <xf numFmtId="0" fontId="13" fillId="5" borderId="2"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wrapText="1"/>
    </xf>
    <xf numFmtId="0" fontId="1" fillId="3" borderId="0" xfId="0" applyFont="1" applyFill="1" applyAlignment="1" applyProtection="1">
      <alignment horizontal="left" vertical="top" wrapText="1"/>
    </xf>
    <xf numFmtId="0" fontId="1" fillId="2" borderId="3" xfId="0" applyFont="1" applyFill="1" applyBorder="1" applyProtection="1"/>
    <xf numFmtId="188" fontId="1" fillId="5" borderId="3" xfId="0" applyNumberFormat="1" applyFont="1" applyFill="1" applyBorder="1" applyProtection="1"/>
    <xf numFmtId="188" fontId="1" fillId="2" borderId="3" xfId="0" applyNumberFormat="1" applyFont="1" applyFill="1" applyBorder="1" applyProtection="1"/>
    <xf numFmtId="0" fontId="1" fillId="2" borderId="1" xfId="0" applyFont="1" applyFill="1" applyBorder="1" applyProtection="1"/>
    <xf numFmtId="0" fontId="1" fillId="2" borderId="9" xfId="0" applyFont="1" applyFill="1" applyBorder="1" applyProtection="1"/>
    <xf numFmtId="188" fontId="1" fillId="5" borderId="6" xfId="0" applyNumberFormat="1" applyFont="1" applyFill="1" applyBorder="1" applyProtection="1"/>
    <xf numFmtId="188" fontId="1" fillId="2" borderId="9" xfId="0" applyNumberFormat="1" applyFont="1" applyFill="1" applyBorder="1" applyProtection="1"/>
    <xf numFmtId="0" fontId="1" fillId="2" borderId="4" xfId="0" applyFont="1" applyFill="1" applyBorder="1" applyProtection="1"/>
    <xf numFmtId="188" fontId="1" fillId="5" borderId="11" xfId="0" applyNumberFormat="1" applyFont="1" applyFill="1" applyBorder="1" applyProtection="1"/>
    <xf numFmtId="188" fontId="1" fillId="2" borderId="4" xfId="0" applyNumberFormat="1" applyFont="1" applyFill="1" applyBorder="1" applyProtection="1"/>
    <xf numFmtId="188" fontId="1" fillId="4" borderId="9" xfId="0" applyNumberFormat="1" applyFont="1" applyFill="1" applyBorder="1" applyProtection="1">
      <protection locked="0"/>
    </xf>
    <xf numFmtId="188" fontId="1" fillId="4" borderId="4" xfId="0" applyNumberFormat="1" applyFont="1" applyFill="1" applyBorder="1" applyProtection="1">
      <protection locked="0"/>
    </xf>
    <xf numFmtId="2" fontId="1" fillId="4" borderId="9" xfId="0" applyNumberFormat="1" applyFont="1" applyFill="1" applyBorder="1" applyProtection="1">
      <protection locked="0"/>
    </xf>
    <xf numFmtId="0" fontId="1" fillId="4" borderId="9" xfId="0" applyFont="1" applyFill="1" applyBorder="1" applyProtection="1">
      <protection locked="0"/>
    </xf>
    <xf numFmtId="2" fontId="1" fillId="4" borderId="4" xfId="0" applyNumberFormat="1" applyFont="1" applyFill="1" applyBorder="1" applyProtection="1">
      <protection locked="0"/>
    </xf>
    <xf numFmtId="0" fontId="1" fillId="4" borderId="4" xfId="0" applyFont="1" applyFill="1" applyBorder="1" applyProtection="1">
      <protection locked="0"/>
    </xf>
    <xf numFmtId="0" fontId="1" fillId="2" borderId="8" xfId="0" applyFont="1" applyFill="1" applyBorder="1" applyProtection="1">
      <protection locked="0"/>
    </xf>
    <xf numFmtId="0" fontId="1" fillId="2" borderId="4" xfId="0" applyFont="1" applyFill="1" applyBorder="1" applyProtection="1">
      <protection locked="0"/>
    </xf>
    <xf numFmtId="0" fontId="1" fillId="2" borderId="0" xfId="0" applyFont="1" applyFill="1" applyAlignment="1" applyProtection="1">
      <alignment horizontal="left" vertical="top" wrapText="1"/>
    </xf>
    <xf numFmtId="0" fontId="2" fillId="2" borderId="0" xfId="0" applyFont="1" applyFill="1" applyProtection="1"/>
    <xf numFmtId="0" fontId="1" fillId="6" borderId="0" xfId="0" applyFont="1" applyFill="1" applyProtection="1"/>
    <xf numFmtId="0" fontId="1" fillId="6" borderId="0" xfId="0" applyFont="1" applyFill="1" applyAlignment="1" applyProtection="1">
      <alignment horizontal="left" vertical="top" wrapText="1"/>
    </xf>
    <xf numFmtId="0" fontId="2" fillId="2" borderId="0" xfId="0" applyFont="1" applyFill="1" applyBorder="1" applyAlignment="1" applyProtection="1">
      <alignment horizontal="right"/>
    </xf>
    <xf numFmtId="0" fontId="1" fillId="6" borderId="0" xfId="0" applyFont="1" applyFill="1" applyBorder="1" applyProtection="1"/>
    <xf numFmtId="16" fontId="1" fillId="6" borderId="0" xfId="0" applyNumberFormat="1" applyFont="1" applyFill="1" applyBorder="1" applyProtection="1"/>
    <xf numFmtId="0" fontId="1" fillId="6" borderId="0" xfId="0" applyFont="1" applyFill="1" applyBorder="1" applyAlignment="1" applyProtection="1"/>
    <xf numFmtId="0" fontId="9" fillId="2" borderId="0" xfId="0" applyFont="1" applyFill="1" applyAlignment="1" applyProtection="1">
      <alignment vertical="top" wrapText="1"/>
    </xf>
    <xf numFmtId="0" fontId="0" fillId="0" borderId="0" xfId="0" applyAlignment="1" applyProtection="1"/>
    <xf numFmtId="0" fontId="11" fillId="0" borderId="0" xfId="0" applyFont="1" applyProtection="1"/>
    <xf numFmtId="184" fontId="1" fillId="4" borderId="5" xfId="0" applyNumberFormat="1" applyFont="1" applyFill="1" applyBorder="1" applyAlignment="1" applyProtection="1">
      <alignment horizontal="left"/>
      <protection locked="0"/>
    </xf>
    <xf numFmtId="0" fontId="0" fillId="4" borderId="12" xfId="0" applyFill="1" applyBorder="1" applyAlignment="1" applyProtection="1">
      <alignment horizontal="left"/>
      <protection locked="0"/>
    </xf>
    <xf numFmtId="0" fontId="0" fillId="4" borderId="10" xfId="0" applyFill="1" applyBorder="1" applyAlignment="1" applyProtection="1">
      <alignment horizontal="left"/>
      <protection locked="0"/>
    </xf>
    <xf numFmtId="0" fontId="1" fillId="2" borderId="6" xfId="0" applyFont="1" applyFill="1" applyBorder="1" applyAlignment="1">
      <alignment horizontal="center" vertical="center"/>
    </xf>
    <xf numFmtId="0" fontId="1" fillId="2" borderId="1" xfId="0" applyFont="1" applyFill="1" applyBorder="1" applyAlignment="1">
      <alignment horizontal="center" vertical="center"/>
    </xf>
    <xf numFmtId="0" fontId="1" fillId="2" borderId="13" xfId="0" applyFont="1" applyFill="1" applyBorder="1" applyAlignment="1">
      <alignment horizontal="center" vertical="center"/>
    </xf>
    <xf numFmtId="184" fontId="1" fillId="4" borderId="5" xfId="0" applyNumberFormat="1" applyFont="1" applyFill="1" applyBorder="1" applyAlignment="1" applyProtection="1">
      <alignment horizontal="left" vertical="center"/>
      <protection locked="0"/>
    </xf>
    <xf numFmtId="184" fontId="1" fillId="4" borderId="12" xfId="0" applyNumberFormat="1" applyFont="1" applyFill="1" applyBorder="1" applyAlignment="1" applyProtection="1">
      <alignment horizontal="left" vertical="center"/>
      <protection locked="0"/>
    </xf>
    <xf numFmtId="184" fontId="1" fillId="4" borderId="10" xfId="0" applyNumberFormat="1" applyFont="1" applyFill="1" applyBorder="1" applyAlignment="1" applyProtection="1">
      <alignment horizontal="left" vertical="center"/>
      <protection locked="0"/>
    </xf>
    <xf numFmtId="0" fontId="1" fillId="2" borderId="6" xfId="0" applyFont="1" applyFill="1" applyBorder="1" applyAlignment="1" applyProtection="1">
      <alignment horizontal="center" vertical="center"/>
    </xf>
    <xf numFmtId="0" fontId="0" fillId="0" borderId="1" xfId="0" applyBorder="1" applyProtection="1"/>
    <xf numFmtId="0" fontId="0" fillId="0" borderId="13" xfId="0" applyBorder="1" applyProtection="1"/>
  </cellXfs>
  <cellStyles count="2">
    <cellStyle name="Hyperlink" xfId="1" builtinId="8"/>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CCFF99"/>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EFA9"/>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MegaCalc!A1"/><Relationship Id="rId2" Type="http://schemas.openxmlformats.org/officeDocument/2006/relationships/hyperlink" Target="#Contact_us"/><Relationship Id="rId1" Type="http://schemas.openxmlformats.org/officeDocument/2006/relationships/image" Target="../media/image1.png"/><Relationship Id="rId5" Type="http://schemas.openxmlformats.org/officeDocument/2006/relationships/hyperlink" Target="#Instructions!Contact_us"/><Relationship Id="rId4" Type="http://schemas.openxmlformats.org/officeDocument/2006/relationships/hyperlink" Target="#Instructions!A1"/></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Contact_us"/><Relationship Id="rId2" Type="http://schemas.openxmlformats.org/officeDocument/2006/relationships/hyperlink" Target="#Instructions!A1"/><Relationship Id="rId1" Type="http://schemas.openxmlformats.org/officeDocument/2006/relationships/image" Target="../media/image2.png"/><Relationship Id="rId4" Type="http://schemas.openxmlformats.org/officeDocument/2006/relationships/hyperlink" Target="#MegaCalc!A1"/></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94724</xdr:rowOff>
    </xdr:from>
    <xdr:to>
      <xdr:col>15</xdr:col>
      <xdr:colOff>1</xdr:colOff>
      <xdr:row>6</xdr:row>
      <xdr:rowOff>121258</xdr:rowOff>
    </xdr:to>
    <xdr:pic>
      <xdr:nvPicPr>
        <xdr:cNvPr id="12567" name="Picture 1">
          <a:extLst>
            <a:ext uri="{FF2B5EF4-FFF2-40B4-BE49-F238E27FC236}">
              <a16:creationId xmlns:a16="http://schemas.microsoft.com/office/drawing/2014/main" id="{AC00339C-F613-448C-954A-87BA5067F4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4301" y="94724"/>
          <a:ext cx="8496300" cy="13790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885825</xdr:colOff>
      <xdr:row>11</xdr:row>
      <xdr:rowOff>104775</xdr:rowOff>
    </xdr:from>
    <xdr:to>
      <xdr:col>8</xdr:col>
      <xdr:colOff>85725</xdr:colOff>
      <xdr:row>12</xdr:row>
      <xdr:rowOff>238125</xdr:rowOff>
    </xdr:to>
    <xdr:sp macro="" textlink="">
      <xdr:nvSpPr>
        <xdr:cNvPr id="12291" name="Rectangle 3">
          <a:extLst>
            <a:ext uri="{FF2B5EF4-FFF2-40B4-BE49-F238E27FC236}">
              <a16:creationId xmlns:a16="http://schemas.microsoft.com/office/drawing/2014/main" id="{654EA344-5A1C-4733-B3B1-2AF51BA12CAB}"/>
            </a:ext>
          </a:extLst>
        </xdr:cNvPr>
        <xdr:cNvSpPr>
          <a:spLocks noChangeArrowheads="1"/>
        </xdr:cNvSpPr>
      </xdr:nvSpPr>
      <xdr:spPr bwMode="auto">
        <a:xfrm>
          <a:off x="1304925" y="3724275"/>
          <a:ext cx="2990850" cy="3238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1. Enter sample details</a:t>
          </a:r>
          <a:endParaRPr lang="en-IE"/>
        </a:p>
      </xdr:txBody>
    </xdr:sp>
    <xdr:clientData/>
  </xdr:twoCellAnchor>
  <xdr:twoCellAnchor editAs="oneCell">
    <xdr:from>
      <xdr:col>15</xdr:col>
      <xdr:colOff>0</xdr:colOff>
      <xdr:row>27</xdr:row>
      <xdr:rowOff>0</xdr:rowOff>
    </xdr:from>
    <xdr:to>
      <xdr:col>15</xdr:col>
      <xdr:colOff>0</xdr:colOff>
      <xdr:row>31</xdr:row>
      <xdr:rowOff>152400</xdr:rowOff>
    </xdr:to>
    <xdr:sp macro="" textlink="">
      <xdr:nvSpPr>
        <xdr:cNvPr id="12294" name="Rectangle 6">
          <a:extLst>
            <a:ext uri="{FF2B5EF4-FFF2-40B4-BE49-F238E27FC236}">
              <a16:creationId xmlns:a16="http://schemas.microsoft.com/office/drawing/2014/main" id="{FD9E0614-875F-4377-833A-EDB48D4D81BA}"/>
            </a:ext>
          </a:extLst>
        </xdr:cNvPr>
        <xdr:cNvSpPr>
          <a:spLocks noChangeArrowheads="1"/>
        </xdr:cNvSpPr>
      </xdr:nvSpPr>
      <xdr:spPr bwMode="auto">
        <a:xfrm>
          <a:off x="8610600" y="7667625"/>
          <a:ext cx="0" cy="91440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5. Adjust sample volume </a:t>
          </a:r>
        </a:p>
        <a:p>
          <a:pPr algn="l" rtl="0">
            <a:defRPr sz="1000"/>
          </a:pPr>
          <a:r>
            <a:rPr lang="en-IE" sz="1000" b="0" i="0" u="none" strike="noStrike" baseline="0">
              <a:solidFill>
                <a:srgbClr val="000000"/>
              </a:solidFill>
              <a:latin typeface="Gill Sans MT"/>
            </a:rPr>
            <a:t>If a sample volume other than 0.1 mL is used, then enter the actual volume used.</a:t>
          </a:r>
          <a:endParaRPr lang="en-IE"/>
        </a:p>
      </xdr:txBody>
    </xdr:sp>
    <xdr:clientData/>
  </xdr:twoCellAnchor>
  <xdr:twoCellAnchor editAs="oneCell">
    <xdr:from>
      <xdr:col>15</xdr:col>
      <xdr:colOff>0</xdr:colOff>
      <xdr:row>16</xdr:row>
      <xdr:rowOff>133350</xdr:rowOff>
    </xdr:from>
    <xdr:to>
      <xdr:col>15</xdr:col>
      <xdr:colOff>0</xdr:colOff>
      <xdr:row>26</xdr:row>
      <xdr:rowOff>38100</xdr:rowOff>
    </xdr:to>
    <xdr:sp macro="" textlink="">
      <xdr:nvSpPr>
        <xdr:cNvPr id="12295" name="Rectangle 7">
          <a:extLst>
            <a:ext uri="{FF2B5EF4-FFF2-40B4-BE49-F238E27FC236}">
              <a16:creationId xmlns:a16="http://schemas.microsoft.com/office/drawing/2014/main" id="{0EB24CFF-EFAF-46A9-9E39-71C9B8697BA6}"/>
            </a:ext>
          </a:extLst>
        </xdr:cNvPr>
        <xdr:cNvSpPr>
          <a:spLocks noChangeArrowheads="1"/>
        </xdr:cNvSpPr>
      </xdr:nvSpPr>
      <xdr:spPr bwMode="auto">
        <a:xfrm>
          <a:off x="8610600" y="5210175"/>
          <a:ext cx="0" cy="2305050"/>
        </a:xfrm>
        <a:prstGeom prst="rect">
          <a:avLst/>
        </a:prstGeom>
        <a:solidFill>
          <a:srgbClr xmlns:mc="http://schemas.openxmlformats.org/markup-compatibility/2006" xmlns:a14="http://schemas.microsoft.com/office/drawing/2010/main" val="FFEFA9" mc:Ignorable="a14" a14:legacySpreadsheetColorIndex="51"/>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000" tIns="36000" rIns="36000" bIns="36000" anchor="t" upright="1"/>
        <a:lstStyle/>
        <a:p>
          <a:pPr algn="l" rtl="0">
            <a:defRPr sz="1000"/>
          </a:pPr>
          <a:r>
            <a:rPr lang="en-IE" sz="1000" b="1" i="0" u="none" strike="noStrike" baseline="0">
              <a:solidFill>
                <a:srgbClr val="000000"/>
              </a:solidFill>
              <a:latin typeface="Gill Sans MT"/>
            </a:rPr>
            <a:t>6. Adjust sample dilution </a:t>
          </a:r>
        </a:p>
        <a:p>
          <a:pPr algn="l" rtl="0">
            <a:defRPr sz="1000"/>
          </a:pPr>
          <a:r>
            <a:rPr lang="en-IE" sz="10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editAs="oneCell">
    <xdr:from>
      <xdr:col>15</xdr:col>
      <xdr:colOff>0</xdr:colOff>
      <xdr:row>7</xdr:row>
      <xdr:rowOff>66675</xdr:rowOff>
    </xdr:from>
    <xdr:to>
      <xdr:col>15</xdr:col>
      <xdr:colOff>0</xdr:colOff>
      <xdr:row>7</xdr:row>
      <xdr:rowOff>285750</xdr:rowOff>
    </xdr:to>
    <xdr:sp macro="" textlink="">
      <xdr:nvSpPr>
        <xdr:cNvPr id="12296" name="Text Box 8">
          <a:hlinkClick xmlns:r="http://schemas.openxmlformats.org/officeDocument/2006/relationships" r:id="rId2"/>
          <a:extLst>
            <a:ext uri="{FF2B5EF4-FFF2-40B4-BE49-F238E27FC236}">
              <a16:creationId xmlns:a16="http://schemas.microsoft.com/office/drawing/2014/main" id="{0BCF20BA-C84C-45DF-8967-36A854DF007F}"/>
            </a:ext>
          </a:extLst>
        </xdr:cNvPr>
        <xdr:cNvSpPr txBox="1">
          <a:spLocks noChangeArrowheads="1"/>
        </xdr:cNvSpPr>
      </xdr:nvSpPr>
      <xdr:spPr bwMode="auto">
        <a:xfrm>
          <a:off x="8610600" y="1962150"/>
          <a:ext cx="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12572" name="Line 9">
          <a:extLst>
            <a:ext uri="{FF2B5EF4-FFF2-40B4-BE49-F238E27FC236}">
              <a16:creationId xmlns:a16="http://schemas.microsoft.com/office/drawing/2014/main" id="{92E4C049-F069-4158-AC7F-712BCA830B1D}"/>
            </a:ext>
          </a:extLst>
        </xdr:cNvPr>
        <xdr:cNvSpPr>
          <a:spLocks noChangeShapeType="1"/>
        </xdr:cNvSpPr>
      </xdr:nvSpPr>
      <xdr:spPr bwMode="auto">
        <a:xfrm>
          <a:off x="86106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12573" name="Line 10">
          <a:extLst>
            <a:ext uri="{FF2B5EF4-FFF2-40B4-BE49-F238E27FC236}">
              <a16:creationId xmlns:a16="http://schemas.microsoft.com/office/drawing/2014/main" id="{F61546EC-7E7B-4C59-88C9-E868F9BDF480}"/>
            </a:ext>
          </a:extLst>
        </xdr:cNvPr>
        <xdr:cNvSpPr>
          <a:spLocks noChangeShapeType="1"/>
        </xdr:cNvSpPr>
      </xdr:nvSpPr>
      <xdr:spPr bwMode="auto">
        <a:xfrm flipH="1">
          <a:off x="86106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editAs="oneCell">
    <xdr:from>
      <xdr:col>15</xdr:col>
      <xdr:colOff>0</xdr:colOff>
      <xdr:row>7</xdr:row>
      <xdr:rowOff>104775</xdr:rowOff>
    </xdr:from>
    <xdr:to>
      <xdr:col>15</xdr:col>
      <xdr:colOff>0</xdr:colOff>
      <xdr:row>7</xdr:row>
      <xdr:rowOff>104775</xdr:rowOff>
    </xdr:to>
    <xdr:sp macro="" textlink="">
      <xdr:nvSpPr>
        <xdr:cNvPr id="12574" name="Line 11">
          <a:extLst>
            <a:ext uri="{FF2B5EF4-FFF2-40B4-BE49-F238E27FC236}">
              <a16:creationId xmlns:a16="http://schemas.microsoft.com/office/drawing/2014/main" id="{80A0801E-05B8-497C-8ABA-79E0E1A678E6}"/>
            </a:ext>
          </a:extLst>
        </xdr:cNvPr>
        <xdr:cNvSpPr>
          <a:spLocks noChangeShapeType="1"/>
        </xdr:cNvSpPr>
      </xdr:nvSpPr>
      <xdr:spPr bwMode="auto">
        <a:xfrm flipH="1">
          <a:off x="8610600" y="2000250"/>
          <a:ext cx="0"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13</xdr:col>
      <xdr:colOff>209550</xdr:colOff>
      <xdr:row>6</xdr:row>
      <xdr:rowOff>142875</xdr:rowOff>
    </xdr:from>
    <xdr:to>
      <xdr:col>14</xdr:col>
      <xdr:colOff>695325</xdr:colOff>
      <xdr:row>6</xdr:row>
      <xdr:rowOff>352425</xdr:rowOff>
    </xdr:to>
    <xdr:sp macro="" textlink="">
      <xdr:nvSpPr>
        <xdr:cNvPr id="12300" name="Text Box 12">
          <a:hlinkClick xmlns:r="http://schemas.openxmlformats.org/officeDocument/2006/relationships" r:id="rId3"/>
          <a:extLst>
            <a:ext uri="{FF2B5EF4-FFF2-40B4-BE49-F238E27FC236}">
              <a16:creationId xmlns:a16="http://schemas.microsoft.com/office/drawing/2014/main" id="{863D8EB4-0DF3-41BA-A901-9ED68CD0D1D8}"/>
            </a:ext>
          </a:extLst>
        </xdr:cNvPr>
        <xdr:cNvSpPr txBox="1">
          <a:spLocks noChangeArrowheads="1"/>
        </xdr:cNvSpPr>
      </xdr:nvSpPr>
      <xdr:spPr bwMode="auto">
        <a:xfrm>
          <a:off x="7391400" y="1495425"/>
          <a:ext cx="120015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absolute">
    <xdr:from>
      <xdr:col>3</xdr:col>
      <xdr:colOff>57150</xdr:colOff>
      <xdr:row>8</xdr:row>
      <xdr:rowOff>104775</xdr:rowOff>
    </xdr:from>
    <xdr:to>
      <xdr:col>4</xdr:col>
      <xdr:colOff>952500</xdr:colOff>
      <xdr:row>8</xdr:row>
      <xdr:rowOff>352425</xdr:rowOff>
    </xdr:to>
    <xdr:sp macro="" textlink="">
      <xdr:nvSpPr>
        <xdr:cNvPr id="12301" name="Text Box 13">
          <a:hlinkClick xmlns:r="http://schemas.openxmlformats.org/officeDocument/2006/relationships" r:id="rId3"/>
          <a:extLst>
            <a:ext uri="{FF2B5EF4-FFF2-40B4-BE49-F238E27FC236}">
              <a16:creationId xmlns:a16="http://schemas.microsoft.com/office/drawing/2014/main" id="{EFF2AC4E-C273-4521-AE72-C48D9AF8F48A}"/>
            </a:ext>
          </a:extLst>
        </xdr:cNvPr>
        <xdr:cNvSpPr txBox="1">
          <a:spLocks noChangeArrowheads="1"/>
        </xdr:cNvSpPr>
      </xdr:nvSpPr>
      <xdr:spPr bwMode="auto">
        <a:xfrm>
          <a:off x="257175" y="2571750"/>
          <a:ext cx="1114425" cy="2476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Use Mega-Calc</a:t>
          </a:r>
          <a:endParaRPr lang="en-IE"/>
        </a:p>
      </xdr:txBody>
    </xdr:sp>
    <xdr:clientData fPrintsWithSheet="0"/>
  </xdr:twoCellAnchor>
  <xdr:twoCellAnchor editAs="oneCell">
    <xdr:from>
      <xdr:col>2</xdr:col>
      <xdr:colOff>47625</xdr:colOff>
      <xdr:row>44</xdr:row>
      <xdr:rowOff>152400</xdr:rowOff>
    </xdr:from>
    <xdr:to>
      <xdr:col>5</xdr:col>
      <xdr:colOff>342900</xdr:colOff>
      <xdr:row>45</xdr:row>
      <xdr:rowOff>161925</xdr:rowOff>
    </xdr:to>
    <xdr:sp macro="" textlink="">
      <xdr:nvSpPr>
        <xdr:cNvPr id="12302" name="Text Box 14">
          <a:hlinkClick xmlns:r="http://schemas.openxmlformats.org/officeDocument/2006/relationships" r:id="rId4"/>
          <a:extLst>
            <a:ext uri="{FF2B5EF4-FFF2-40B4-BE49-F238E27FC236}">
              <a16:creationId xmlns:a16="http://schemas.microsoft.com/office/drawing/2014/main" id="{81898A22-E176-4AAF-9F40-61837894E0F6}"/>
            </a:ext>
          </a:extLst>
        </xdr:cNvPr>
        <xdr:cNvSpPr txBox="1">
          <a:spLocks noChangeArrowheads="1"/>
        </xdr:cNvSpPr>
      </xdr:nvSpPr>
      <xdr:spPr bwMode="auto">
        <a:xfrm>
          <a:off x="190500" y="13001625"/>
          <a:ext cx="1552575"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twoCellAnchor editAs="oneCell">
    <xdr:from>
      <xdr:col>12</xdr:col>
      <xdr:colOff>0</xdr:colOff>
      <xdr:row>12</xdr:row>
      <xdr:rowOff>0</xdr:rowOff>
    </xdr:from>
    <xdr:to>
      <xdr:col>14</xdr:col>
      <xdr:colOff>619125</xdr:colOff>
      <xdr:row>20</xdr:row>
      <xdr:rowOff>47625</xdr:rowOff>
    </xdr:to>
    <xdr:sp macro="" textlink="">
      <xdr:nvSpPr>
        <xdr:cNvPr id="12303" name="Rectangle 15">
          <a:extLst>
            <a:ext uri="{FF2B5EF4-FFF2-40B4-BE49-F238E27FC236}">
              <a16:creationId xmlns:a16="http://schemas.microsoft.com/office/drawing/2014/main" id="{AE283441-C38D-4FA6-BF8B-78E51117B7D7}"/>
            </a:ext>
          </a:extLst>
        </xdr:cNvPr>
        <xdr:cNvSpPr>
          <a:spLocks noChangeArrowheads="1"/>
        </xdr:cNvSpPr>
      </xdr:nvSpPr>
      <xdr:spPr bwMode="auto">
        <a:xfrm>
          <a:off x="6467475" y="3810000"/>
          <a:ext cx="2047875" cy="207645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2. Glucose standard(s)</a:t>
          </a:r>
        </a:p>
        <a:p>
          <a:pPr algn="l" rtl="0">
            <a:defRPr sz="1000"/>
          </a:pPr>
          <a:r>
            <a:rPr lang="en-IE" sz="1100" b="0" i="0" u="none" strike="noStrike" baseline="0">
              <a:solidFill>
                <a:srgbClr val="000000"/>
              </a:solidFill>
              <a:latin typeface="Gill Sans MT"/>
            </a:rPr>
            <a:t>Read all absorbance values against the </a:t>
          </a:r>
          <a:r>
            <a:rPr lang="en-IE" sz="1100" b="1" i="0" u="none" strike="noStrike" baseline="0">
              <a:solidFill>
                <a:srgbClr val="000000"/>
              </a:solidFill>
              <a:latin typeface="Gill Sans MT"/>
            </a:rPr>
            <a:t>Reagent Blank. </a:t>
          </a:r>
          <a:r>
            <a:rPr lang="en-IE" sz="1100" b="0" i="0" u="none" strike="noStrike" baseline="0">
              <a:solidFill>
                <a:srgbClr val="000000"/>
              </a:solidFill>
              <a:latin typeface="Gill Sans MT"/>
            </a:rPr>
            <a:t> </a:t>
          </a:r>
        </a:p>
        <a:p>
          <a:pPr algn="l" rtl="0">
            <a:defRPr sz="1000"/>
          </a:pPr>
          <a:endParaRPr lang="en-IE" sz="1100" b="0" i="0" u="none" strike="noStrike" baseline="0">
            <a:solidFill>
              <a:srgbClr val="000000"/>
            </a:solidFill>
            <a:latin typeface="Gill Sans MT"/>
          </a:endParaRPr>
        </a:p>
        <a:p>
          <a:pPr algn="l" rtl="0">
            <a:defRPr sz="1000"/>
          </a:pPr>
          <a:r>
            <a:rPr lang="en-IE" sz="1100" b="0" i="0" u="none" strike="noStrike" baseline="0">
              <a:solidFill>
                <a:srgbClr val="000000"/>
              </a:solidFill>
              <a:latin typeface="Gill Sans MT"/>
            </a:rPr>
            <a:t>If quadruplicate standards have been run, insert all sets of absorbance data and the program will use the average values.  If less than four sets of data are input, these will be averaged and used.  The factor (F) will be automatically calculated.</a:t>
          </a:r>
          <a:endParaRPr lang="en-IE"/>
        </a:p>
      </xdr:txBody>
    </xdr:sp>
    <xdr:clientData/>
  </xdr:twoCellAnchor>
  <xdr:twoCellAnchor editAs="oneCell">
    <xdr:from>
      <xdr:col>3</xdr:col>
      <xdr:colOff>28575</xdr:colOff>
      <xdr:row>28</xdr:row>
      <xdr:rowOff>104775</xdr:rowOff>
    </xdr:from>
    <xdr:to>
      <xdr:col>6</xdr:col>
      <xdr:colOff>495300</xdr:colOff>
      <xdr:row>34</xdr:row>
      <xdr:rowOff>76200</xdr:rowOff>
    </xdr:to>
    <xdr:sp macro="" textlink="">
      <xdr:nvSpPr>
        <xdr:cNvPr id="12304" name="Rectangle 16">
          <a:extLst>
            <a:ext uri="{FF2B5EF4-FFF2-40B4-BE49-F238E27FC236}">
              <a16:creationId xmlns:a16="http://schemas.microsoft.com/office/drawing/2014/main" id="{6AB83E78-364D-4210-9D82-9FFA5C62A340}"/>
            </a:ext>
          </a:extLst>
        </xdr:cNvPr>
        <xdr:cNvSpPr>
          <a:spLocks noChangeArrowheads="1"/>
        </xdr:cNvSpPr>
      </xdr:nvSpPr>
      <xdr:spPr bwMode="auto">
        <a:xfrm>
          <a:off x="228600" y="7962900"/>
          <a:ext cx="3048000" cy="11144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3. Insert absorbance values for the samples</a:t>
          </a:r>
        </a:p>
        <a:p>
          <a:pPr algn="l" rtl="0">
            <a:defRPr sz="1000"/>
          </a:pPr>
          <a:r>
            <a:rPr lang="en-IE" sz="1100" b="0" i="0" u="none" strike="noStrike" baseline="0">
              <a:solidFill>
                <a:srgbClr val="000000"/>
              </a:solidFill>
              <a:latin typeface="Gill Sans MT"/>
            </a:rPr>
            <a:t>If duplicate samples have been run, insert both absorbance values and the program will automatically use the average values.  If a single set of values are input, these will be used.  </a:t>
          </a:r>
          <a:endParaRPr lang="en-IE"/>
        </a:p>
      </xdr:txBody>
    </xdr:sp>
    <xdr:clientData/>
  </xdr:twoCellAnchor>
  <xdr:twoCellAnchor>
    <xdr:from>
      <xdr:col>15</xdr:col>
      <xdr:colOff>0</xdr:colOff>
      <xdr:row>6</xdr:row>
      <xdr:rowOff>495300</xdr:rowOff>
    </xdr:from>
    <xdr:to>
      <xdr:col>15</xdr:col>
      <xdr:colOff>0</xdr:colOff>
      <xdr:row>7</xdr:row>
      <xdr:rowOff>238125</xdr:rowOff>
    </xdr:to>
    <xdr:sp macro="" textlink="">
      <xdr:nvSpPr>
        <xdr:cNvPr id="12305" name="Text Box 17">
          <a:hlinkClick xmlns:r="http://schemas.openxmlformats.org/officeDocument/2006/relationships" r:id="rId2"/>
          <a:extLst>
            <a:ext uri="{FF2B5EF4-FFF2-40B4-BE49-F238E27FC236}">
              <a16:creationId xmlns:a16="http://schemas.microsoft.com/office/drawing/2014/main" id="{C6B3ACE8-069C-443D-A4FF-945620B88417}"/>
            </a:ext>
          </a:extLst>
        </xdr:cNvPr>
        <xdr:cNvSpPr txBox="1">
          <a:spLocks noChangeArrowheads="1"/>
        </xdr:cNvSpPr>
      </xdr:nvSpPr>
      <xdr:spPr bwMode="auto">
        <a:xfrm>
          <a:off x="8610600" y="1847850"/>
          <a:ext cx="0" cy="2857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editAs="oneCell">
    <xdr:from>
      <xdr:col>12</xdr:col>
      <xdr:colOff>466725</xdr:colOff>
      <xdr:row>28</xdr:row>
      <xdr:rowOff>104775</xdr:rowOff>
    </xdr:from>
    <xdr:to>
      <xdr:col>14</xdr:col>
      <xdr:colOff>371475</xdr:colOff>
      <xdr:row>32</xdr:row>
      <xdr:rowOff>152400</xdr:rowOff>
    </xdr:to>
    <xdr:sp macro="" textlink="">
      <xdr:nvSpPr>
        <xdr:cNvPr id="12312" name="Rectangle 24">
          <a:extLst>
            <a:ext uri="{FF2B5EF4-FFF2-40B4-BE49-F238E27FC236}">
              <a16:creationId xmlns:a16="http://schemas.microsoft.com/office/drawing/2014/main" id="{C676EB25-3D70-4173-AF97-CEF25B053BC8}"/>
            </a:ext>
          </a:extLst>
        </xdr:cNvPr>
        <xdr:cNvSpPr>
          <a:spLocks noChangeArrowheads="1"/>
        </xdr:cNvSpPr>
      </xdr:nvSpPr>
      <xdr:spPr bwMode="auto">
        <a:xfrm>
          <a:off x="6934200" y="7962900"/>
          <a:ext cx="1333500" cy="809625"/>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5.  Solid samples</a:t>
          </a:r>
        </a:p>
        <a:p>
          <a:pPr algn="l" rtl="0">
            <a:defRPr sz="1000"/>
          </a:pPr>
          <a:r>
            <a:rPr lang="en-IE" sz="1100" b="0" i="0" u="none" strike="noStrike" baseline="0">
              <a:solidFill>
                <a:srgbClr val="000000"/>
              </a:solidFill>
              <a:latin typeface="Gill Sans MT"/>
            </a:rPr>
            <a:t>Enter the sample weight correct to the nearest 0.1 g.</a:t>
          </a:r>
          <a:endParaRPr lang="en-IE"/>
        </a:p>
      </xdr:txBody>
    </xdr:sp>
    <xdr:clientData/>
  </xdr:twoCellAnchor>
  <xdr:twoCellAnchor>
    <xdr:from>
      <xdr:col>7</xdr:col>
      <xdr:colOff>257175</xdr:colOff>
      <xdr:row>28</xdr:row>
      <xdr:rowOff>104776</xdr:rowOff>
    </xdr:from>
    <xdr:to>
      <xdr:col>12</xdr:col>
      <xdr:colOff>0</xdr:colOff>
      <xdr:row>34</xdr:row>
      <xdr:rowOff>66676</xdr:rowOff>
    </xdr:to>
    <xdr:sp macro="" textlink="">
      <xdr:nvSpPr>
        <xdr:cNvPr id="12323" name="Rectangle 35">
          <a:extLst>
            <a:ext uri="{FF2B5EF4-FFF2-40B4-BE49-F238E27FC236}">
              <a16:creationId xmlns:a16="http://schemas.microsoft.com/office/drawing/2014/main" id="{D9A62387-3DFE-4C3A-A27E-E94D8F6ED6A8}"/>
            </a:ext>
          </a:extLst>
        </xdr:cNvPr>
        <xdr:cNvSpPr>
          <a:spLocks noChangeArrowheads="1"/>
        </xdr:cNvSpPr>
      </xdr:nvSpPr>
      <xdr:spPr bwMode="auto">
        <a:xfrm>
          <a:off x="3752850" y="7962901"/>
          <a:ext cx="2714625" cy="1104900"/>
        </a:xfrm>
        <a:prstGeom prst="rect">
          <a:avLst/>
        </a:prstGeom>
        <a:solidFill>
          <a:srgbClr xmlns:mc="http://schemas.openxmlformats.org/markup-compatibility/2006" xmlns:a14="http://schemas.microsoft.com/office/drawing/2010/main" val="FFEFA9" mc:Ignorable="a14" a14:legacySpreadsheetColorIndex="51"/>
        </a:solidFill>
        <a:ln w="9525">
          <a:solidFill>
            <a:srgbClr xmlns:mc="http://schemas.openxmlformats.org/markup-compatibility/2006" xmlns:a14="http://schemas.microsoft.com/office/drawing/2010/main" val="333333" mc:Ignorable="a14" a14:legacySpreadsheetColorIndex="63"/>
          </a:solidFill>
          <a:miter lim="800000"/>
          <a:headEnd/>
          <a:tailEnd/>
        </a:ln>
      </xdr:spPr>
      <xdr:txBody>
        <a:bodyPr vertOverflow="clip" wrap="square" lIns="36000" tIns="36000" rIns="36000" bIns="36000" anchor="t" upright="1"/>
        <a:lstStyle/>
        <a:p>
          <a:pPr algn="l" rtl="0">
            <a:defRPr sz="1000"/>
          </a:pPr>
          <a:r>
            <a:rPr lang="en-IE" sz="1100" b="1" i="0" u="none" strike="noStrike" baseline="0">
              <a:solidFill>
                <a:srgbClr val="000000"/>
              </a:solidFill>
              <a:latin typeface="Gill Sans MT"/>
            </a:rPr>
            <a:t>4. Sample volume &amp; Sample dilution</a:t>
          </a:r>
        </a:p>
        <a:p>
          <a:pPr algn="l" rtl="0">
            <a:defRPr sz="1000"/>
          </a:pPr>
          <a:r>
            <a:rPr lang="en-IE" sz="1100" b="0" i="0" u="none" strike="noStrike" baseline="0">
              <a:solidFill>
                <a:srgbClr val="000000"/>
              </a:solidFill>
              <a:latin typeface="Gill Sans MT"/>
            </a:rPr>
            <a:t>If a sample volume other than 0.2 mL is used, enter the volume.</a:t>
          </a:r>
        </a:p>
        <a:p>
          <a:pPr algn="l" rtl="0">
            <a:defRPr sz="1000"/>
          </a:pPr>
          <a:r>
            <a:rPr lang="en-IE" sz="1100" b="0" i="0" u="none" strike="noStrike" baseline="0">
              <a:solidFill>
                <a:srgbClr val="000000"/>
              </a:solidFill>
              <a:latin typeface="Gill Sans MT"/>
            </a:rPr>
            <a:t>If samples are diluted before assay, enter the dilution factor (e.g. 10 for 10-fold).</a:t>
          </a:r>
          <a:endParaRPr lang="en-IE"/>
        </a:p>
      </xdr:txBody>
    </xdr:sp>
    <xdr:clientData/>
  </xdr:twoCellAnchor>
  <xdr:twoCellAnchor>
    <xdr:from>
      <xdr:col>5</xdr:col>
      <xdr:colOff>352425</xdr:colOff>
      <xdr:row>25</xdr:row>
      <xdr:rowOff>114300</xdr:rowOff>
    </xdr:from>
    <xdr:to>
      <xdr:col>6</xdr:col>
      <xdr:colOff>619125</xdr:colOff>
      <xdr:row>28</xdr:row>
      <xdr:rowOff>104775</xdr:rowOff>
    </xdr:to>
    <xdr:cxnSp macro="">
      <xdr:nvCxnSpPr>
        <xdr:cNvPr id="12584" name="AutoShape 36">
          <a:extLst>
            <a:ext uri="{FF2B5EF4-FFF2-40B4-BE49-F238E27FC236}">
              <a16:creationId xmlns:a16="http://schemas.microsoft.com/office/drawing/2014/main" id="{47967AED-8322-47D8-AE25-E54176AA0F94}"/>
            </a:ext>
          </a:extLst>
        </xdr:cNvPr>
        <xdr:cNvCxnSpPr>
          <a:cxnSpLocks noChangeShapeType="1"/>
          <a:stCxn id="12304" idx="0"/>
        </xdr:cNvCxnSpPr>
      </xdr:nvCxnSpPr>
      <xdr:spPr bwMode="auto">
        <a:xfrm flipV="1">
          <a:off x="1752600" y="7400925"/>
          <a:ext cx="1647825" cy="5619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9</xdr:col>
      <xdr:colOff>190500</xdr:colOff>
      <xdr:row>25</xdr:row>
      <xdr:rowOff>142875</xdr:rowOff>
    </xdr:from>
    <xdr:to>
      <xdr:col>10</xdr:col>
      <xdr:colOff>19050</xdr:colOff>
      <xdr:row>28</xdr:row>
      <xdr:rowOff>104775</xdr:rowOff>
    </xdr:to>
    <xdr:cxnSp macro="">
      <xdr:nvCxnSpPr>
        <xdr:cNvPr id="12585" name="AutoShape 37">
          <a:extLst>
            <a:ext uri="{FF2B5EF4-FFF2-40B4-BE49-F238E27FC236}">
              <a16:creationId xmlns:a16="http://schemas.microsoft.com/office/drawing/2014/main" id="{4B281D4E-59A2-4795-8F01-02BA6511DEA4}"/>
            </a:ext>
          </a:extLst>
        </xdr:cNvPr>
        <xdr:cNvCxnSpPr>
          <a:cxnSpLocks noChangeShapeType="1"/>
          <a:stCxn id="12323" idx="0"/>
        </xdr:cNvCxnSpPr>
      </xdr:nvCxnSpPr>
      <xdr:spPr bwMode="auto">
        <a:xfrm flipV="1">
          <a:off x="5114925" y="7429500"/>
          <a:ext cx="542925" cy="5334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419100</xdr:colOff>
      <xdr:row>25</xdr:row>
      <xdr:rowOff>85725</xdr:rowOff>
    </xdr:from>
    <xdr:to>
      <xdr:col>13</xdr:col>
      <xdr:colOff>419100</xdr:colOff>
      <xdr:row>28</xdr:row>
      <xdr:rowOff>104775</xdr:rowOff>
    </xdr:to>
    <xdr:cxnSp macro="">
      <xdr:nvCxnSpPr>
        <xdr:cNvPr id="12586" name="AutoShape 38">
          <a:extLst>
            <a:ext uri="{FF2B5EF4-FFF2-40B4-BE49-F238E27FC236}">
              <a16:creationId xmlns:a16="http://schemas.microsoft.com/office/drawing/2014/main" id="{D804F844-F9AA-40CC-86B7-4AC08D5B9204}"/>
            </a:ext>
          </a:extLst>
        </xdr:cNvPr>
        <xdr:cNvCxnSpPr>
          <a:cxnSpLocks noChangeShapeType="1"/>
          <a:stCxn id="12312" idx="0"/>
        </xdr:cNvCxnSpPr>
      </xdr:nvCxnSpPr>
      <xdr:spPr bwMode="auto">
        <a:xfrm flipV="1">
          <a:off x="7600950" y="7372350"/>
          <a:ext cx="0" cy="59055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8</xdr:col>
      <xdr:colOff>0</xdr:colOff>
      <xdr:row>14</xdr:row>
      <xdr:rowOff>152400</xdr:rowOff>
    </xdr:from>
    <xdr:to>
      <xdr:col>12</xdr:col>
      <xdr:colOff>0</xdr:colOff>
      <xdr:row>17</xdr:row>
      <xdr:rowOff>66675</xdr:rowOff>
    </xdr:to>
    <xdr:cxnSp macro="">
      <xdr:nvCxnSpPr>
        <xdr:cNvPr id="12587" name="AutoShape 39">
          <a:extLst>
            <a:ext uri="{FF2B5EF4-FFF2-40B4-BE49-F238E27FC236}">
              <a16:creationId xmlns:a16="http://schemas.microsoft.com/office/drawing/2014/main" id="{B060C0D5-6F14-4E0C-84C5-B565DB490FBE}"/>
            </a:ext>
          </a:extLst>
        </xdr:cNvPr>
        <xdr:cNvCxnSpPr>
          <a:cxnSpLocks noChangeShapeType="1"/>
          <a:stCxn id="12303" idx="1"/>
        </xdr:cNvCxnSpPr>
      </xdr:nvCxnSpPr>
      <xdr:spPr bwMode="auto">
        <a:xfrm flipH="1">
          <a:off x="4210050" y="4848225"/>
          <a:ext cx="2257425" cy="48577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6</xdr:col>
      <xdr:colOff>9525</xdr:colOff>
      <xdr:row>12</xdr:row>
      <xdr:rowOff>238125</xdr:rowOff>
    </xdr:from>
    <xdr:to>
      <xdr:col>6</xdr:col>
      <xdr:colOff>19050</xdr:colOff>
      <xdr:row>13</xdr:row>
      <xdr:rowOff>200025</xdr:rowOff>
    </xdr:to>
    <xdr:cxnSp macro="">
      <xdr:nvCxnSpPr>
        <xdr:cNvPr id="12588" name="AutoShape 40">
          <a:extLst>
            <a:ext uri="{FF2B5EF4-FFF2-40B4-BE49-F238E27FC236}">
              <a16:creationId xmlns:a16="http://schemas.microsoft.com/office/drawing/2014/main" id="{7DD29BEC-F421-4510-BBFC-A1985F0E39A6}"/>
            </a:ext>
          </a:extLst>
        </xdr:cNvPr>
        <xdr:cNvCxnSpPr>
          <a:cxnSpLocks noChangeShapeType="1"/>
          <a:stCxn id="12291" idx="2"/>
        </xdr:cNvCxnSpPr>
      </xdr:nvCxnSpPr>
      <xdr:spPr bwMode="auto">
        <a:xfrm flipH="1">
          <a:off x="2790825" y="4048125"/>
          <a:ext cx="9525" cy="542925"/>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13</xdr:col>
      <xdr:colOff>209550</xdr:colOff>
      <xdr:row>6</xdr:row>
      <xdr:rowOff>352425</xdr:rowOff>
    </xdr:from>
    <xdr:to>
      <xdr:col>14</xdr:col>
      <xdr:colOff>638175</xdr:colOff>
      <xdr:row>7</xdr:row>
      <xdr:rowOff>0</xdr:rowOff>
    </xdr:to>
    <xdr:sp macro="" textlink="">
      <xdr:nvSpPr>
        <xdr:cNvPr id="25" name="Text Box 69">
          <a:hlinkClick xmlns:r="http://schemas.openxmlformats.org/officeDocument/2006/relationships" r:id="rId5"/>
          <a:extLst>
            <a:ext uri="{FF2B5EF4-FFF2-40B4-BE49-F238E27FC236}">
              <a16:creationId xmlns:a16="http://schemas.microsoft.com/office/drawing/2014/main" id="{BDAA6674-A12C-4190-9B5C-7E04A89E46ED}"/>
            </a:ext>
          </a:extLst>
        </xdr:cNvPr>
        <xdr:cNvSpPr txBox="1">
          <a:spLocks noChangeArrowheads="1"/>
        </xdr:cNvSpPr>
      </xdr:nvSpPr>
      <xdr:spPr bwMode="auto">
        <a:xfrm>
          <a:off x="7391400" y="1704975"/>
          <a:ext cx="1143000" cy="19050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94973</xdr:rowOff>
    </xdr:from>
    <xdr:to>
      <xdr:col>16</xdr:col>
      <xdr:colOff>0</xdr:colOff>
      <xdr:row>2</xdr:row>
      <xdr:rowOff>133627</xdr:rowOff>
    </xdr:to>
    <xdr:pic>
      <xdr:nvPicPr>
        <xdr:cNvPr id="2192" name="Picture 44">
          <a:extLst>
            <a:ext uri="{FF2B5EF4-FFF2-40B4-BE49-F238E27FC236}">
              <a16:creationId xmlns:a16="http://schemas.microsoft.com/office/drawing/2014/main" id="{9DFCD742-8B6A-4331-B79E-30F55DDBC8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114300" y="94973"/>
          <a:ext cx="8629650" cy="14007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12</xdr:col>
      <xdr:colOff>666750</xdr:colOff>
      <xdr:row>3</xdr:row>
      <xdr:rowOff>57150</xdr:rowOff>
    </xdr:from>
    <xdr:to>
      <xdr:col>14</xdr:col>
      <xdr:colOff>676275</xdr:colOff>
      <xdr:row>4</xdr:row>
      <xdr:rowOff>85725</xdr:rowOff>
    </xdr:to>
    <xdr:sp macro="" textlink="">
      <xdr:nvSpPr>
        <xdr:cNvPr id="2075" name="Text Box 27">
          <a:hlinkClick xmlns:r="http://schemas.openxmlformats.org/officeDocument/2006/relationships" r:id="rId2"/>
          <a:extLst>
            <a:ext uri="{FF2B5EF4-FFF2-40B4-BE49-F238E27FC236}">
              <a16:creationId xmlns:a16="http://schemas.microsoft.com/office/drawing/2014/main" id="{FFBB9264-5686-4813-8EEB-92B9F9CF72CC}"/>
            </a:ext>
          </a:extLst>
        </xdr:cNvPr>
        <xdr:cNvSpPr txBox="1">
          <a:spLocks noChangeArrowheads="1"/>
        </xdr:cNvSpPr>
      </xdr:nvSpPr>
      <xdr:spPr bwMode="auto">
        <a:xfrm>
          <a:off x="7867650" y="1609725"/>
          <a:ext cx="723900" cy="2190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Instructions</a:t>
          </a:r>
          <a:endParaRPr lang="en-IE"/>
        </a:p>
      </xdr:txBody>
    </xdr:sp>
    <xdr:clientData fPrintsWithSheet="0"/>
  </xdr:twoCellAnchor>
  <xdr:twoCellAnchor>
    <xdr:from>
      <xdr:col>12</xdr:col>
      <xdr:colOff>666750</xdr:colOff>
      <xdr:row>4</xdr:row>
      <xdr:rowOff>57150</xdr:rowOff>
    </xdr:from>
    <xdr:to>
      <xdr:col>14</xdr:col>
      <xdr:colOff>504825</xdr:colOff>
      <xdr:row>5</xdr:row>
      <xdr:rowOff>76200</xdr:rowOff>
    </xdr:to>
    <xdr:sp macro="" textlink="">
      <xdr:nvSpPr>
        <xdr:cNvPr id="2076" name="Text Box 28">
          <a:hlinkClick xmlns:r="http://schemas.openxmlformats.org/officeDocument/2006/relationships" r:id="rId3"/>
          <a:extLst>
            <a:ext uri="{FF2B5EF4-FFF2-40B4-BE49-F238E27FC236}">
              <a16:creationId xmlns:a16="http://schemas.microsoft.com/office/drawing/2014/main" id="{408BA4BD-461C-4600-98E4-4033E117FD2C}"/>
            </a:ext>
          </a:extLst>
        </xdr:cNvPr>
        <xdr:cNvSpPr txBox="1">
          <a:spLocks noChangeArrowheads="1"/>
        </xdr:cNvSpPr>
      </xdr:nvSpPr>
      <xdr:spPr bwMode="auto">
        <a:xfrm>
          <a:off x="7867650" y="1800225"/>
          <a:ext cx="552450" cy="20955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Contact Us</a:t>
          </a:r>
          <a:endParaRPr lang="en-IE"/>
        </a:p>
      </xdr:txBody>
    </xdr:sp>
    <xdr:clientData fPrintsWithSheet="0"/>
  </xdr:twoCellAnchor>
  <xdr:twoCellAnchor>
    <xdr:from>
      <xdr:col>14</xdr:col>
      <xdr:colOff>381000</xdr:colOff>
      <xdr:row>4</xdr:row>
      <xdr:rowOff>95250</xdr:rowOff>
    </xdr:from>
    <xdr:to>
      <xdr:col>16</xdr:col>
      <xdr:colOff>0</xdr:colOff>
      <xdr:row>4</xdr:row>
      <xdr:rowOff>95250</xdr:rowOff>
    </xdr:to>
    <xdr:sp macro="" textlink="">
      <xdr:nvSpPr>
        <xdr:cNvPr id="2196" name="Line 29">
          <a:extLst>
            <a:ext uri="{FF2B5EF4-FFF2-40B4-BE49-F238E27FC236}">
              <a16:creationId xmlns:a16="http://schemas.microsoft.com/office/drawing/2014/main" id="{8B4929B2-A7BF-43C8-ACE1-89D8E52152B2}"/>
            </a:ext>
          </a:extLst>
        </xdr:cNvPr>
        <xdr:cNvSpPr>
          <a:spLocks noChangeShapeType="1"/>
        </xdr:cNvSpPr>
      </xdr:nvSpPr>
      <xdr:spPr bwMode="auto">
        <a:xfrm>
          <a:off x="8296275" y="1838325"/>
          <a:ext cx="447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381000</xdr:colOff>
      <xdr:row>4</xdr:row>
      <xdr:rowOff>95250</xdr:rowOff>
    </xdr:from>
    <xdr:to>
      <xdr:col>16</xdr:col>
      <xdr:colOff>0</xdr:colOff>
      <xdr:row>4</xdr:row>
      <xdr:rowOff>95250</xdr:rowOff>
    </xdr:to>
    <xdr:sp macro="" textlink="">
      <xdr:nvSpPr>
        <xdr:cNvPr id="2197" name="Line 30">
          <a:extLst>
            <a:ext uri="{FF2B5EF4-FFF2-40B4-BE49-F238E27FC236}">
              <a16:creationId xmlns:a16="http://schemas.microsoft.com/office/drawing/2014/main" id="{3FEA8937-42DF-4AD3-8362-5056A8809320}"/>
            </a:ext>
          </a:extLst>
        </xdr:cNvPr>
        <xdr:cNvSpPr>
          <a:spLocks noChangeShapeType="1"/>
        </xdr:cNvSpPr>
      </xdr:nvSpPr>
      <xdr:spPr bwMode="auto">
        <a:xfrm flipH="1">
          <a:off x="8296275" y="1838325"/>
          <a:ext cx="447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14</xdr:col>
      <xdr:colOff>381000</xdr:colOff>
      <xdr:row>4</xdr:row>
      <xdr:rowOff>114300</xdr:rowOff>
    </xdr:from>
    <xdr:to>
      <xdr:col>16</xdr:col>
      <xdr:colOff>0</xdr:colOff>
      <xdr:row>4</xdr:row>
      <xdr:rowOff>114300</xdr:rowOff>
    </xdr:to>
    <xdr:sp macro="" textlink="">
      <xdr:nvSpPr>
        <xdr:cNvPr id="2198" name="Line 31">
          <a:extLst>
            <a:ext uri="{FF2B5EF4-FFF2-40B4-BE49-F238E27FC236}">
              <a16:creationId xmlns:a16="http://schemas.microsoft.com/office/drawing/2014/main" id="{85181003-95D1-475A-8CFF-AE80C491A753}"/>
            </a:ext>
          </a:extLst>
        </xdr:cNvPr>
        <xdr:cNvSpPr>
          <a:spLocks noChangeShapeType="1"/>
        </xdr:cNvSpPr>
      </xdr:nvSpPr>
      <xdr:spPr bwMode="auto">
        <a:xfrm flipH="1">
          <a:off x="8296275" y="1857375"/>
          <a:ext cx="447675" cy="0"/>
        </a:xfrm>
        <a:prstGeom prst="line">
          <a:avLst/>
        </a:prstGeom>
        <a:noFill/>
        <a:ln>
          <a:noFill/>
        </a:ln>
        <a:effectLst/>
        <a:extLst>
          <a:ext uri="{909E8E84-426E-40DD-AFC4-6F175D3DCCD1}">
            <a14:hiddenFill xmlns:a14="http://schemas.microsoft.com/office/drawing/2010/main">
              <a:no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type="triangl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fPrintsWithSheet="0"/>
  </xdr:twoCellAnchor>
  <xdr:twoCellAnchor>
    <xdr:from>
      <xdr:col>2</xdr:col>
      <xdr:colOff>19050</xdr:colOff>
      <xdr:row>72</xdr:row>
      <xdr:rowOff>171450</xdr:rowOff>
    </xdr:from>
    <xdr:to>
      <xdr:col>4</xdr:col>
      <xdr:colOff>114300</xdr:colOff>
      <xdr:row>73</xdr:row>
      <xdr:rowOff>161925</xdr:rowOff>
    </xdr:to>
    <xdr:sp macro="" textlink="">
      <xdr:nvSpPr>
        <xdr:cNvPr id="2081" name="Text Box 33">
          <a:hlinkClick xmlns:r="http://schemas.openxmlformats.org/officeDocument/2006/relationships" r:id="rId4"/>
          <a:extLst>
            <a:ext uri="{FF2B5EF4-FFF2-40B4-BE49-F238E27FC236}">
              <a16:creationId xmlns:a16="http://schemas.microsoft.com/office/drawing/2014/main" id="{1079CA20-1968-467D-A478-2E265692FCAA}"/>
            </a:ext>
          </a:extLst>
        </xdr:cNvPr>
        <xdr:cNvSpPr txBox="1">
          <a:spLocks noChangeArrowheads="1"/>
        </xdr:cNvSpPr>
      </xdr:nvSpPr>
      <xdr:spPr bwMode="auto">
        <a:xfrm>
          <a:off x="247650" y="15278100"/>
          <a:ext cx="1314450" cy="1809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IE" sz="1000" b="0" i="0" u="sng" strike="noStrike" baseline="0">
              <a:solidFill>
                <a:srgbClr val="0000FF"/>
              </a:solidFill>
              <a:latin typeface="Arial"/>
              <a:cs typeface="Arial"/>
            </a:rPr>
            <a:t>Back to Top of Page</a:t>
          </a:r>
          <a:endParaRPr lang="en-IE"/>
        </a:p>
      </xdr:txBody>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hyperlink" Target="http://supportcs.megazyme.com/support/home" TargetMode="External"/><Relationship Id="rId7" Type="http://schemas.openxmlformats.org/officeDocument/2006/relationships/vmlDrawing" Target="../drawings/vmlDrawing1.vml"/><Relationship Id="rId2" Type="http://schemas.openxmlformats.org/officeDocument/2006/relationships/hyperlink" Target="http://www.megazyme.com/" TargetMode="External"/><Relationship Id="rId1" Type="http://schemas.openxmlformats.org/officeDocument/2006/relationships/hyperlink" Target="mailto:info@megazyme.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upport.megazyme.com/support/home"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8"/>
  <sheetViews>
    <sheetView workbookViewId="0">
      <selection activeCell="Q7" sqref="Q7"/>
    </sheetView>
  </sheetViews>
  <sheetFormatPr defaultColWidth="12.28515625" defaultRowHeight="15" x14ac:dyDescent="0.3"/>
  <cols>
    <col min="1" max="1" width="1.7109375" style="42" customWidth="1"/>
    <col min="2" max="2" width="0.42578125" style="42" customWidth="1"/>
    <col min="3" max="3" width="0.85546875" style="61" customWidth="1"/>
    <col min="4" max="4" width="3.28515625" style="42" customWidth="1"/>
    <col min="5" max="5" width="14.7109375" style="42" customWidth="1"/>
    <col min="6" max="6" width="20.7109375" style="42" customWidth="1"/>
    <col min="7" max="11" width="10.7109375" style="42" customWidth="1"/>
    <col min="12" max="12" width="1.7109375" style="42" customWidth="1"/>
    <col min="13" max="15" width="10.7109375" style="42" customWidth="1"/>
    <col min="16" max="16" width="1.7109375" style="99" customWidth="1"/>
    <col min="17" max="16384" width="12.28515625" style="42"/>
  </cols>
  <sheetData>
    <row r="1" spans="1:16" ht="7.7" customHeight="1" x14ac:dyDescent="0.3">
      <c r="A1" s="5"/>
      <c r="B1" s="5"/>
      <c r="C1" s="10"/>
      <c r="D1" s="5"/>
      <c r="E1" s="5"/>
      <c r="F1" s="5"/>
      <c r="G1" s="5"/>
      <c r="H1" s="5"/>
      <c r="I1" s="5"/>
      <c r="J1" s="5"/>
      <c r="K1" s="5"/>
      <c r="L1" s="5"/>
      <c r="M1" s="5"/>
      <c r="N1" s="5"/>
      <c r="O1" s="5"/>
    </row>
    <row r="2" spans="1:16" ht="13.7" customHeight="1" x14ac:dyDescent="0.3">
      <c r="A2" s="5"/>
      <c r="B2" s="7"/>
      <c r="C2" s="11"/>
      <c r="D2" s="7"/>
      <c r="E2" s="7"/>
      <c r="F2" s="7"/>
      <c r="G2" s="7"/>
      <c r="H2" s="7"/>
      <c r="I2" s="7"/>
      <c r="J2" s="7"/>
      <c r="K2" s="7"/>
      <c r="L2" s="7"/>
      <c r="M2" s="7"/>
      <c r="N2" s="7"/>
      <c r="O2" s="7"/>
    </row>
    <row r="3" spans="1:16" ht="27" customHeight="1" x14ac:dyDescent="0.3">
      <c r="A3" s="5"/>
      <c r="B3" s="7"/>
      <c r="C3" s="11"/>
      <c r="D3" s="8"/>
      <c r="E3" s="8"/>
      <c r="F3" s="8"/>
      <c r="G3" s="8"/>
      <c r="H3" s="8"/>
      <c r="I3" s="8"/>
      <c r="J3" s="8"/>
      <c r="K3" s="8"/>
      <c r="L3" s="8"/>
      <c r="M3" s="8"/>
      <c r="N3" s="8"/>
      <c r="O3" s="8"/>
    </row>
    <row r="4" spans="1:16" ht="27" customHeight="1" x14ac:dyDescent="0.3">
      <c r="A4" s="5"/>
      <c r="B4" s="7"/>
      <c r="C4" s="11"/>
      <c r="D4" s="8"/>
      <c r="E4" s="8"/>
      <c r="F4" s="8"/>
      <c r="G4" s="8"/>
      <c r="H4" s="8"/>
      <c r="I4" s="8"/>
      <c r="J4" s="8"/>
      <c r="K4" s="8"/>
      <c r="L4" s="8"/>
      <c r="M4" s="8"/>
      <c r="N4" s="8"/>
      <c r="O4" s="8"/>
    </row>
    <row r="5" spans="1:16" ht="18.2" customHeight="1" x14ac:dyDescent="0.3">
      <c r="A5" s="5"/>
      <c r="B5" s="7"/>
      <c r="C5" s="12"/>
      <c r="D5" s="20"/>
      <c r="E5" s="20"/>
      <c r="F5" s="20"/>
      <c r="G5" s="20"/>
      <c r="H5" s="20"/>
      <c r="I5" s="20"/>
      <c r="J5" s="20"/>
      <c r="K5" s="20"/>
      <c r="L5" s="20"/>
      <c r="M5" s="20"/>
      <c r="N5" s="20"/>
      <c r="O5" s="20"/>
    </row>
    <row r="6" spans="1:16" ht="13.7" customHeight="1" x14ac:dyDescent="0.3">
      <c r="A6" s="5"/>
      <c r="B6" s="7"/>
      <c r="C6" s="12"/>
      <c r="D6" s="9"/>
      <c r="E6" s="9"/>
      <c r="F6" s="9"/>
      <c r="G6" s="9"/>
      <c r="H6" s="9"/>
      <c r="I6" s="9"/>
      <c r="J6" s="9"/>
      <c r="K6" s="9"/>
      <c r="L6" s="9"/>
      <c r="M6" s="9"/>
      <c r="N6" s="9"/>
      <c r="O6" s="9"/>
    </row>
    <row r="7" spans="1:16" s="5" customFormat="1" ht="42.95" customHeight="1" x14ac:dyDescent="0.4">
      <c r="B7" s="7"/>
      <c r="C7" s="27" t="s">
        <v>15</v>
      </c>
      <c r="D7" s="13"/>
      <c r="E7" s="13"/>
      <c r="F7" s="13"/>
      <c r="G7" s="13"/>
      <c r="H7" s="13"/>
      <c r="I7" s="13"/>
      <c r="J7" s="13"/>
      <c r="K7" s="13"/>
      <c r="L7" s="13"/>
      <c r="M7" s="13"/>
      <c r="N7" s="13"/>
      <c r="O7" s="13"/>
      <c r="P7" s="99"/>
    </row>
    <row r="8" spans="1:16" s="5" customFormat="1" ht="45" customHeight="1" x14ac:dyDescent="0.3">
      <c r="B8" s="7"/>
      <c r="C8" s="102" t="s">
        <v>29</v>
      </c>
      <c r="D8" s="104"/>
      <c r="E8" s="104"/>
      <c r="F8" s="104"/>
      <c r="G8" s="104"/>
      <c r="H8" s="104"/>
      <c r="I8" s="104"/>
      <c r="J8" s="104"/>
      <c r="K8" s="104"/>
      <c r="L8" s="104"/>
      <c r="M8" s="104"/>
      <c r="N8" s="104"/>
      <c r="O8" s="104"/>
      <c r="P8" s="99"/>
    </row>
    <row r="9" spans="1:16" s="5" customFormat="1" ht="54.95" customHeight="1" x14ac:dyDescent="0.4">
      <c r="B9" s="7"/>
      <c r="C9" s="27" t="s">
        <v>16</v>
      </c>
      <c r="D9" s="15"/>
      <c r="E9" s="15"/>
      <c r="F9" s="15"/>
      <c r="G9" s="15"/>
      <c r="H9" s="15"/>
      <c r="I9" s="15"/>
      <c r="J9" s="15"/>
      <c r="K9" s="15"/>
      <c r="L9" s="15"/>
      <c r="M9" s="15"/>
      <c r="N9" s="15"/>
      <c r="O9" s="15"/>
      <c r="P9" s="99"/>
    </row>
    <row r="10" spans="1:16" s="5" customFormat="1" ht="18.75" x14ac:dyDescent="0.35">
      <c r="B10" s="7"/>
      <c r="C10" s="25" t="s">
        <v>20</v>
      </c>
      <c r="D10" s="15"/>
      <c r="E10" s="15"/>
      <c r="F10" s="15"/>
      <c r="G10" s="15"/>
      <c r="H10" s="15"/>
      <c r="I10" s="15"/>
      <c r="J10" s="15"/>
      <c r="K10" s="15"/>
      <c r="L10" s="15"/>
      <c r="M10" s="15"/>
      <c r="N10" s="15"/>
      <c r="O10" s="15"/>
      <c r="P10" s="99"/>
    </row>
    <row r="11" spans="1:16" s="5" customFormat="1" ht="17.25" x14ac:dyDescent="0.35">
      <c r="B11" s="7"/>
      <c r="C11" s="25" t="s">
        <v>21</v>
      </c>
      <c r="D11" s="15"/>
      <c r="E11" s="15"/>
      <c r="F11" s="15"/>
      <c r="G11" s="15"/>
      <c r="H11" s="15"/>
      <c r="I11" s="15"/>
      <c r="J11" s="15"/>
      <c r="K11" s="15"/>
      <c r="L11" s="15"/>
      <c r="M11" s="15"/>
      <c r="N11" s="15"/>
      <c r="O11" s="15"/>
      <c r="P11" s="99"/>
    </row>
    <row r="12" spans="1:16" s="5" customFormat="1" x14ac:dyDescent="0.3">
      <c r="B12" s="7"/>
      <c r="C12" s="11"/>
      <c r="D12" s="15"/>
      <c r="E12" s="15"/>
      <c r="F12" s="15"/>
      <c r="G12" s="15"/>
      <c r="H12" s="15"/>
      <c r="I12" s="15"/>
      <c r="J12" s="15"/>
      <c r="K12" s="15"/>
      <c r="L12" s="15"/>
      <c r="M12" s="15"/>
      <c r="N12" s="15"/>
      <c r="O12" s="15"/>
      <c r="P12" s="99"/>
    </row>
    <row r="13" spans="1:16" s="5" customFormat="1" ht="45.95" customHeight="1" x14ac:dyDescent="0.3">
      <c r="B13" s="7"/>
      <c r="C13" s="11"/>
      <c r="D13" s="15"/>
      <c r="E13" s="15"/>
      <c r="F13" s="15"/>
      <c r="G13" s="15"/>
      <c r="H13" s="15"/>
      <c r="I13" s="15"/>
      <c r="J13" s="15"/>
      <c r="K13" s="15"/>
      <c r="L13" s="15"/>
      <c r="M13" s="15"/>
      <c r="N13" s="15"/>
      <c r="O13" s="15"/>
      <c r="P13" s="99"/>
    </row>
    <row r="14" spans="1:16" s="5" customFormat="1" ht="24.2" customHeight="1" x14ac:dyDescent="0.3">
      <c r="B14" s="7"/>
      <c r="C14" s="11"/>
      <c r="D14" s="7"/>
      <c r="E14" s="2" t="s">
        <v>11</v>
      </c>
      <c r="F14" s="105"/>
      <c r="G14" s="106"/>
      <c r="H14" s="107"/>
      <c r="I14" s="1"/>
      <c r="J14" s="7"/>
      <c r="K14" s="7"/>
      <c r="L14" s="7"/>
      <c r="M14" s="7"/>
      <c r="N14" s="7"/>
      <c r="O14" s="7"/>
      <c r="P14" s="99"/>
    </row>
    <row r="15" spans="1:16" s="5" customFormat="1" x14ac:dyDescent="0.3">
      <c r="B15" s="7"/>
      <c r="C15" s="11"/>
      <c r="D15" s="9"/>
      <c r="E15" s="1"/>
      <c r="F15" s="1"/>
      <c r="G15" s="1"/>
      <c r="H15" s="1"/>
      <c r="I15" s="1"/>
      <c r="J15" s="7"/>
      <c r="K15" s="9"/>
      <c r="L15" s="9"/>
      <c r="M15" s="9"/>
      <c r="N15" s="9"/>
      <c r="O15" s="9"/>
      <c r="P15" s="99"/>
    </row>
    <row r="16" spans="1:16" s="5" customFormat="1" x14ac:dyDescent="0.3">
      <c r="B16" s="7"/>
      <c r="C16" s="11"/>
      <c r="D16" s="9"/>
      <c r="E16" s="9"/>
      <c r="F16" s="9"/>
      <c r="G16" s="28" t="s">
        <v>22</v>
      </c>
      <c r="H16" s="6"/>
      <c r="I16" s="7"/>
      <c r="J16" s="9"/>
      <c r="K16" s="14"/>
      <c r="L16" s="9"/>
      <c r="M16" s="9"/>
      <c r="N16" s="9"/>
      <c r="O16" s="9"/>
      <c r="P16" s="99"/>
    </row>
    <row r="17" spans="2:16" s="5" customFormat="1" x14ac:dyDescent="0.3">
      <c r="B17" s="7"/>
      <c r="C17" s="11"/>
      <c r="D17" s="9"/>
      <c r="E17" s="9"/>
      <c r="F17" s="9"/>
      <c r="G17" s="43" t="s">
        <v>23</v>
      </c>
      <c r="H17" s="43" t="s">
        <v>24</v>
      </c>
      <c r="I17" s="43" t="s">
        <v>25</v>
      </c>
      <c r="J17" s="43" t="s">
        <v>26</v>
      </c>
      <c r="K17" s="44" t="s">
        <v>27</v>
      </c>
      <c r="L17" s="9"/>
      <c r="M17" s="9"/>
      <c r="N17" s="9"/>
      <c r="O17" s="9"/>
      <c r="P17" s="99"/>
    </row>
    <row r="18" spans="2:16" s="5" customFormat="1" x14ac:dyDescent="0.3">
      <c r="B18" s="7"/>
      <c r="C18" s="11"/>
      <c r="D18" s="7"/>
      <c r="E18" s="9"/>
      <c r="F18" s="9"/>
      <c r="G18" s="45"/>
      <c r="H18" s="58"/>
      <c r="I18" s="45"/>
      <c r="J18" s="46"/>
      <c r="K18" s="47">
        <f>IF(COUNT(E18,F18,G18,J18)=0,0,AVERAGE(E18,F18,G18,J18))</f>
        <v>0</v>
      </c>
      <c r="L18" s="7"/>
      <c r="M18" s="7"/>
      <c r="N18" s="7"/>
      <c r="O18" s="7"/>
      <c r="P18" s="99"/>
    </row>
    <row r="19" spans="2:16" s="5" customFormat="1" x14ac:dyDescent="0.3">
      <c r="B19" s="7"/>
      <c r="C19" s="11"/>
      <c r="D19" s="7"/>
      <c r="E19" s="7"/>
      <c r="F19" s="9"/>
      <c r="G19" s="28" t="s">
        <v>28</v>
      </c>
      <c r="H19" s="49" t="str">
        <f>IF(AND(ISNUMBER(Replicate_ave),Replicate_ave&gt;0),100/Replicate_ave,"--")</f>
        <v>--</v>
      </c>
      <c r="I19" s="7"/>
      <c r="J19" s="7"/>
      <c r="K19" s="7"/>
      <c r="L19" s="7"/>
      <c r="M19" s="7"/>
      <c r="N19" s="7"/>
      <c r="O19" s="7"/>
      <c r="P19" s="100"/>
    </row>
    <row r="20" spans="2:16" s="5" customFormat="1" x14ac:dyDescent="0.3">
      <c r="B20" s="7"/>
      <c r="C20" s="11"/>
      <c r="D20" s="7"/>
      <c r="E20" s="7"/>
      <c r="F20" s="9"/>
      <c r="G20" s="28"/>
      <c r="H20" s="59"/>
      <c r="I20" s="7"/>
      <c r="J20" s="7"/>
      <c r="K20" s="7"/>
      <c r="L20" s="7"/>
      <c r="M20" s="7"/>
      <c r="N20" s="7"/>
      <c r="O20" s="7"/>
      <c r="P20" s="100"/>
    </row>
    <row r="21" spans="2:16" s="5" customFormat="1" x14ac:dyDescent="0.3">
      <c r="B21" s="7"/>
      <c r="C21" s="11"/>
      <c r="D21" s="7"/>
      <c r="E21" s="7"/>
      <c r="F21" s="9"/>
      <c r="G21" s="28"/>
      <c r="H21" s="59"/>
      <c r="I21" s="7"/>
      <c r="J21" s="7"/>
      <c r="K21" s="7"/>
      <c r="L21" s="7"/>
      <c r="M21" s="7"/>
      <c r="N21" s="7"/>
      <c r="O21" s="7"/>
      <c r="P21" s="100"/>
    </row>
    <row r="22" spans="2:16" s="5" customFormat="1" x14ac:dyDescent="0.3">
      <c r="B22" s="7"/>
      <c r="C22" s="11"/>
      <c r="D22" s="7"/>
      <c r="E22" s="7"/>
      <c r="F22" s="9"/>
      <c r="G22" s="28"/>
      <c r="H22" s="59"/>
      <c r="I22" s="7"/>
      <c r="J22" s="7"/>
      <c r="K22" s="7"/>
      <c r="L22" s="7"/>
      <c r="M22" s="7"/>
      <c r="N22" s="7"/>
      <c r="O22" s="7"/>
      <c r="P22" s="100"/>
    </row>
    <row r="23" spans="2:16" s="5" customFormat="1" x14ac:dyDescent="0.3">
      <c r="B23" s="7"/>
      <c r="C23" s="11"/>
      <c r="D23" s="7"/>
      <c r="E23" s="7"/>
      <c r="F23" s="9"/>
      <c r="G23" s="28" t="s">
        <v>12</v>
      </c>
      <c r="H23" s="59"/>
      <c r="I23" s="7"/>
      <c r="J23" s="7"/>
      <c r="K23" s="7"/>
      <c r="L23" s="7"/>
      <c r="M23" s="28" t="s">
        <v>1</v>
      </c>
      <c r="N23" s="7"/>
      <c r="O23" s="7"/>
      <c r="P23" s="100"/>
    </row>
    <row r="24" spans="2:16" s="5" customFormat="1" ht="54.2" customHeight="1" x14ac:dyDescent="0.3">
      <c r="B24" s="7"/>
      <c r="C24" s="11"/>
      <c r="D24" s="4"/>
      <c r="E24" s="54" t="s">
        <v>0</v>
      </c>
      <c r="F24" s="54" t="s">
        <v>32</v>
      </c>
      <c r="G24" s="55" t="s">
        <v>36</v>
      </c>
      <c r="H24" s="55" t="s">
        <v>35</v>
      </c>
      <c r="I24" s="56" t="s">
        <v>40</v>
      </c>
      <c r="J24" s="55" t="s">
        <v>13</v>
      </c>
      <c r="K24" s="55" t="s">
        <v>14</v>
      </c>
      <c r="L24" s="57"/>
      <c r="M24" s="55" t="s">
        <v>18</v>
      </c>
      <c r="N24" s="56" t="s">
        <v>39</v>
      </c>
      <c r="O24" s="29"/>
      <c r="P24" s="99"/>
    </row>
    <row r="25" spans="2:16" s="5" customFormat="1" x14ac:dyDescent="0.3">
      <c r="B25" s="7"/>
      <c r="C25" s="11"/>
      <c r="D25" s="108">
        <v>1</v>
      </c>
      <c r="E25" s="62"/>
      <c r="F25" s="37" t="s">
        <v>33</v>
      </c>
      <c r="G25" s="38"/>
      <c r="H25" s="38"/>
      <c r="I25" s="51"/>
      <c r="J25" s="39">
        <v>0.2</v>
      </c>
      <c r="K25" s="36">
        <v>1</v>
      </c>
      <c r="L25" s="3"/>
      <c r="M25" s="37" t="s">
        <v>19</v>
      </c>
      <c r="N25" s="51"/>
      <c r="O25" s="59"/>
      <c r="P25" s="99"/>
    </row>
    <row r="26" spans="2:16" s="5" customFormat="1" x14ac:dyDescent="0.3">
      <c r="B26" s="7"/>
      <c r="C26" s="11"/>
      <c r="D26" s="109"/>
      <c r="E26" s="63"/>
      <c r="F26" s="64" t="s">
        <v>34</v>
      </c>
      <c r="G26" s="65"/>
      <c r="H26" s="65"/>
      <c r="I26" s="64"/>
      <c r="J26" s="66">
        <v>0.2</v>
      </c>
      <c r="K26" s="65">
        <v>1</v>
      </c>
      <c r="L26" s="3"/>
      <c r="M26" s="64" t="s">
        <v>30</v>
      </c>
      <c r="N26" s="64"/>
      <c r="O26" s="59"/>
      <c r="P26" s="99"/>
    </row>
    <row r="27" spans="2:16" s="5" customFormat="1" x14ac:dyDescent="0.3">
      <c r="B27" s="7"/>
      <c r="C27" s="11"/>
      <c r="D27" s="110"/>
      <c r="E27" s="40"/>
      <c r="F27" s="40" t="s">
        <v>37</v>
      </c>
      <c r="G27" s="52"/>
      <c r="H27" s="52"/>
      <c r="I27" s="40"/>
      <c r="J27" s="53">
        <v>0.2</v>
      </c>
      <c r="K27" s="52">
        <v>1</v>
      </c>
      <c r="L27" s="3"/>
      <c r="M27" s="40" t="s">
        <v>38</v>
      </c>
      <c r="N27" s="40"/>
      <c r="O27" s="7"/>
      <c r="P27" s="99"/>
    </row>
    <row r="28" spans="2:16" s="5" customFormat="1" x14ac:dyDescent="0.3">
      <c r="B28" s="7"/>
      <c r="C28" s="11"/>
      <c r="D28" s="1"/>
      <c r="E28" s="1"/>
      <c r="F28" s="1"/>
      <c r="G28" s="1"/>
      <c r="H28" s="1"/>
      <c r="I28" s="1"/>
      <c r="J28" s="16"/>
      <c r="K28" s="16"/>
      <c r="L28" s="16"/>
      <c r="M28" s="16"/>
      <c r="N28" s="16"/>
      <c r="O28" s="16"/>
      <c r="P28" s="99"/>
    </row>
    <row r="29" spans="2:16" s="5" customFormat="1" x14ac:dyDescent="0.3">
      <c r="B29" s="7"/>
      <c r="C29" s="11"/>
      <c r="D29" s="1"/>
      <c r="E29" s="1"/>
      <c r="F29" s="1"/>
      <c r="G29" s="1"/>
      <c r="H29" s="1"/>
      <c r="I29" s="1"/>
      <c r="J29" s="16"/>
      <c r="K29" s="16"/>
      <c r="L29" s="16"/>
      <c r="M29" s="16"/>
      <c r="N29" s="16"/>
      <c r="O29" s="16"/>
      <c r="P29" s="99"/>
    </row>
    <row r="30" spans="2:16" s="5" customFormat="1" x14ac:dyDescent="0.3">
      <c r="B30" s="7"/>
      <c r="C30" s="11"/>
      <c r="D30" s="16"/>
      <c r="E30" s="16"/>
      <c r="F30" s="16"/>
      <c r="G30" s="16"/>
      <c r="H30" s="16"/>
      <c r="I30" s="16"/>
      <c r="J30" s="16"/>
      <c r="K30" s="16"/>
      <c r="L30" s="16"/>
      <c r="M30" s="16"/>
      <c r="N30" s="16"/>
      <c r="O30" s="16"/>
      <c r="P30" s="99"/>
    </row>
    <row r="31" spans="2:16" s="5" customFormat="1" x14ac:dyDescent="0.3">
      <c r="B31" s="7"/>
      <c r="C31" s="11"/>
      <c r="D31" s="16"/>
      <c r="E31" s="16"/>
      <c r="F31" s="16"/>
      <c r="G31" s="16"/>
      <c r="H31" s="16"/>
      <c r="I31" s="16"/>
      <c r="J31" s="16"/>
      <c r="K31" s="16"/>
      <c r="L31" s="16"/>
      <c r="M31" s="16"/>
      <c r="N31" s="16"/>
      <c r="O31" s="16"/>
      <c r="P31" s="99"/>
    </row>
    <row r="32" spans="2:16" s="5" customFormat="1" x14ac:dyDescent="0.3">
      <c r="B32" s="7"/>
      <c r="C32" s="11"/>
      <c r="D32" s="16"/>
      <c r="E32" s="16"/>
      <c r="F32" s="16"/>
      <c r="G32" s="16"/>
      <c r="H32" s="16"/>
      <c r="I32" s="16"/>
      <c r="J32" s="16"/>
      <c r="K32" s="16"/>
      <c r="L32" s="16"/>
      <c r="M32" s="16"/>
      <c r="N32" s="16"/>
      <c r="O32" s="16"/>
      <c r="P32" s="99"/>
    </row>
    <row r="33" spans="1:16" s="5" customFormat="1" x14ac:dyDescent="0.3">
      <c r="B33" s="7"/>
      <c r="C33" s="11"/>
      <c r="D33" s="16"/>
      <c r="E33" s="16"/>
      <c r="F33" s="16"/>
      <c r="G33" s="16"/>
      <c r="H33" s="16"/>
      <c r="I33" s="16"/>
      <c r="J33" s="16"/>
      <c r="K33" s="16"/>
      <c r="L33" s="16"/>
      <c r="M33" s="16"/>
      <c r="N33" s="16"/>
      <c r="O33" s="16"/>
      <c r="P33" s="99"/>
    </row>
    <row r="34" spans="1:16" s="5" customFormat="1" x14ac:dyDescent="0.3">
      <c r="B34" s="7"/>
      <c r="C34" s="11"/>
      <c r="D34" s="16"/>
      <c r="E34" s="16"/>
      <c r="F34" s="16"/>
      <c r="G34" s="16"/>
      <c r="H34" s="16"/>
      <c r="I34" s="16"/>
      <c r="J34" s="16"/>
      <c r="K34" s="16"/>
      <c r="L34" s="16"/>
      <c r="M34" s="16"/>
      <c r="N34" s="16"/>
      <c r="O34" s="16"/>
      <c r="P34" s="99"/>
    </row>
    <row r="35" spans="1:16" s="5" customFormat="1" x14ac:dyDescent="0.3">
      <c r="B35" s="7"/>
      <c r="C35" s="11"/>
      <c r="D35" s="16"/>
      <c r="E35" s="16"/>
      <c r="F35" s="16"/>
      <c r="G35" s="16"/>
      <c r="H35" s="16"/>
      <c r="I35" s="16"/>
      <c r="J35" s="16"/>
      <c r="K35" s="16"/>
      <c r="L35" s="16"/>
      <c r="M35" s="16"/>
      <c r="N35" s="16"/>
      <c r="O35" s="16"/>
      <c r="P35" s="99"/>
    </row>
    <row r="36" spans="1:16" s="5" customFormat="1" x14ac:dyDescent="0.3">
      <c r="B36" s="7"/>
      <c r="C36" s="11"/>
      <c r="D36" s="16"/>
      <c r="E36" s="16"/>
      <c r="F36" s="16"/>
      <c r="G36" s="16"/>
      <c r="H36" s="16"/>
      <c r="I36" s="16"/>
      <c r="J36" s="16"/>
      <c r="K36" s="16"/>
      <c r="L36" s="16"/>
      <c r="M36" s="16"/>
      <c r="N36" s="16"/>
      <c r="O36" s="16"/>
      <c r="P36" s="99"/>
    </row>
    <row r="37" spans="1:16" s="5" customFormat="1" x14ac:dyDescent="0.3">
      <c r="B37" s="7"/>
      <c r="C37" s="11"/>
      <c r="D37" s="16"/>
      <c r="E37" s="16"/>
      <c r="F37" s="16"/>
      <c r="G37" s="16"/>
      <c r="H37" s="16"/>
      <c r="I37" s="16"/>
      <c r="J37" s="16"/>
      <c r="K37" s="16"/>
      <c r="L37" s="16"/>
      <c r="M37" s="16"/>
      <c r="N37" s="16"/>
      <c r="O37" s="16"/>
      <c r="P37" s="99"/>
    </row>
    <row r="38" spans="1:16" s="5" customFormat="1" ht="30.2" customHeight="1" x14ac:dyDescent="0.4">
      <c r="B38" s="7"/>
      <c r="C38" s="30" t="s">
        <v>5</v>
      </c>
      <c r="D38" s="21"/>
      <c r="E38" s="21"/>
      <c r="F38" s="21"/>
      <c r="G38" s="21"/>
      <c r="H38" s="21"/>
      <c r="I38" s="21"/>
      <c r="J38" s="21"/>
      <c r="K38" s="21"/>
      <c r="L38" s="21"/>
      <c r="M38" s="21"/>
      <c r="N38" s="21"/>
      <c r="O38" s="21"/>
      <c r="P38" s="99"/>
    </row>
    <row r="39" spans="1:16" s="17" customFormat="1" ht="24.95" customHeight="1" x14ac:dyDescent="0.35">
      <c r="B39" s="19"/>
      <c r="C39" s="31" t="s">
        <v>6</v>
      </c>
      <c r="D39" s="22"/>
      <c r="E39" s="22"/>
      <c r="F39" s="22"/>
      <c r="G39" s="22"/>
      <c r="H39" s="22"/>
      <c r="I39" s="22"/>
      <c r="J39" s="18"/>
      <c r="K39" s="22"/>
      <c r="L39" s="22"/>
      <c r="M39" s="22"/>
      <c r="N39" s="22"/>
      <c r="O39" s="22"/>
      <c r="P39" s="101"/>
    </row>
    <row r="40" spans="1:16" s="60" customFormat="1" ht="63" customHeight="1" x14ac:dyDescent="0.3">
      <c r="A40" s="17"/>
      <c r="B40" s="19"/>
      <c r="C40" s="102" t="s">
        <v>7</v>
      </c>
      <c r="D40" s="103"/>
      <c r="E40" s="103"/>
      <c r="F40" s="103"/>
      <c r="G40" s="50"/>
      <c r="H40" s="50"/>
      <c r="I40" s="32"/>
      <c r="J40" s="33" t="s">
        <v>8</v>
      </c>
      <c r="K40" s="32"/>
      <c r="L40" s="32"/>
      <c r="M40" s="32"/>
      <c r="N40" s="32"/>
      <c r="O40" s="32"/>
      <c r="P40" s="101"/>
    </row>
    <row r="41" spans="1:16" s="60" customFormat="1" ht="30.95" customHeight="1" x14ac:dyDescent="0.35">
      <c r="A41" s="17"/>
      <c r="B41" s="19"/>
      <c r="C41" s="23" t="s">
        <v>2</v>
      </c>
      <c r="D41" s="23"/>
      <c r="E41" s="23"/>
      <c r="F41" s="23"/>
      <c r="G41" s="23"/>
      <c r="H41" s="23"/>
      <c r="I41" s="23"/>
      <c r="J41" s="34"/>
      <c r="K41" s="23"/>
      <c r="L41" s="23"/>
      <c r="M41" s="23"/>
      <c r="N41" s="23"/>
      <c r="O41" s="23"/>
      <c r="P41" s="101"/>
    </row>
    <row r="42" spans="1:16" s="60" customFormat="1" ht="16.7" customHeight="1" x14ac:dyDescent="0.35">
      <c r="A42" s="17"/>
      <c r="B42" s="19"/>
      <c r="C42" s="24" t="s">
        <v>9</v>
      </c>
      <c r="D42" s="23"/>
      <c r="E42" s="23"/>
      <c r="F42" s="23"/>
      <c r="G42" s="23"/>
      <c r="H42" s="23"/>
      <c r="I42" s="23"/>
      <c r="J42" s="33" t="s">
        <v>41</v>
      </c>
      <c r="K42" s="23"/>
      <c r="L42" s="23"/>
      <c r="M42" s="23"/>
      <c r="N42" s="23"/>
      <c r="O42" s="23"/>
      <c r="P42" s="101"/>
    </row>
    <row r="43" spans="1:16" s="60" customFormat="1" ht="16.7" customHeight="1" x14ac:dyDescent="0.35">
      <c r="A43" s="17"/>
      <c r="B43" s="19"/>
      <c r="C43" s="35" t="s">
        <v>10</v>
      </c>
      <c r="D43" s="23"/>
      <c r="E43" s="23"/>
      <c r="F43" s="23"/>
      <c r="G43" s="23"/>
      <c r="H43" s="23"/>
      <c r="I43" s="23"/>
      <c r="J43" s="33" t="s">
        <v>42</v>
      </c>
      <c r="K43" s="23"/>
      <c r="L43" s="23"/>
      <c r="M43" s="23"/>
      <c r="N43" s="23"/>
      <c r="O43" s="23"/>
      <c r="P43" s="101"/>
    </row>
    <row r="44" spans="1:16" ht="16.7" customHeight="1" x14ac:dyDescent="0.35">
      <c r="A44" s="17"/>
      <c r="B44" s="19"/>
      <c r="C44" s="35" t="s">
        <v>3</v>
      </c>
      <c r="D44" s="25"/>
      <c r="E44" s="25"/>
      <c r="F44" s="25"/>
      <c r="G44" s="25"/>
      <c r="H44" s="25"/>
      <c r="I44" s="25"/>
      <c r="J44" s="33" t="s">
        <v>4</v>
      </c>
      <c r="K44" s="25"/>
      <c r="L44" s="25"/>
      <c r="M44" s="25"/>
      <c r="N44"/>
      <c r="O44" s="25"/>
      <c r="P44" s="101"/>
    </row>
    <row r="45" spans="1:16" ht="16.7" customHeight="1" x14ac:dyDescent="0.35">
      <c r="A45" s="17"/>
      <c r="B45" s="19"/>
      <c r="C45" s="35"/>
      <c r="D45" s="25"/>
      <c r="E45" s="25"/>
      <c r="F45" s="25"/>
      <c r="G45" s="25"/>
      <c r="H45" s="25"/>
      <c r="I45" s="25"/>
      <c r="J45" s="6"/>
      <c r="K45" s="25"/>
      <c r="L45" s="25"/>
      <c r="M45" s="31"/>
      <c r="N45" s="95" t="s">
        <v>43</v>
      </c>
      <c r="O45" s="9"/>
      <c r="P45" s="101"/>
    </row>
    <row r="46" spans="1:16" ht="16.7" customHeight="1" x14ac:dyDescent="0.35">
      <c r="A46" s="17"/>
      <c r="B46" s="19"/>
      <c r="C46" s="35"/>
      <c r="D46" s="25"/>
      <c r="E46" s="25"/>
      <c r="F46" s="25"/>
      <c r="G46" s="25"/>
      <c r="H46" s="25"/>
      <c r="I46" s="25"/>
      <c r="J46" s="25"/>
      <c r="K46" s="25"/>
      <c r="L46" s="25"/>
      <c r="M46" s="25"/>
      <c r="N46" s="25"/>
      <c r="O46" s="25"/>
      <c r="P46" s="101"/>
    </row>
    <row r="47" spans="1:16" s="17" customFormat="1" ht="9.1999999999999993" customHeight="1" x14ac:dyDescent="0.35">
      <c r="B47" s="19"/>
      <c r="C47" s="26"/>
      <c r="D47" s="26"/>
      <c r="E47" s="26"/>
      <c r="F47" s="26"/>
      <c r="G47" s="26"/>
      <c r="H47" s="26"/>
      <c r="I47" s="26"/>
      <c r="J47" s="26"/>
      <c r="K47" s="26"/>
      <c r="L47" s="26"/>
      <c r="M47" s="26"/>
      <c r="N47" s="26"/>
      <c r="O47" s="26"/>
      <c r="P47" s="101"/>
    </row>
    <row r="48" spans="1:16" s="17" customFormat="1" ht="399.95" customHeight="1" x14ac:dyDescent="0.3">
      <c r="P48" s="101"/>
    </row>
  </sheetData>
  <sheetProtection password="8E71" sheet="1" objects="1" scenarios="1"/>
  <mergeCells count="4">
    <mergeCell ref="C40:F40"/>
    <mergeCell ref="C8:O8"/>
    <mergeCell ref="F14:H14"/>
    <mergeCell ref="D25:D27"/>
  </mergeCells>
  <phoneticPr fontId="0" type="noConversion"/>
  <dataValidations count="3">
    <dataValidation allowBlank="1" sqref="D1:O7 P1:P13 D9:O13 J46 D41:I46 J41 C43:C46 C41 C48:O65536 A1:B1048576 Q1:IV23 O27 P24:IV65536 J28:J38 D30:I39 K28:O39 C1:C38 K41:M46 O41:O46 N41:N43 N45:N46"/>
    <dataValidation allowBlank="1" showInputMessage="1" sqref="G16:G22 D14:D23 E16:E23 O24:O26 H16:I23 J14:L23 N14:P23 M14:M22"/>
    <dataValidation type="decimal" allowBlank="1" showErrorMessage="1" error="Enter numeric values only" sqref="E26:E29 J25:K27 G25:H27 H28:I29">
      <formula1>0</formula1>
      <formula2>10000</formula2>
    </dataValidation>
  </dataValidations>
  <hyperlinks>
    <hyperlink ref="J44" r:id="rId1" display="mailto:info@megazyme.com"/>
    <hyperlink ref="J40" r:id="rId2" display="http://www.megazyme.com/"/>
    <hyperlink ref="J43" r:id="rId3"/>
    <hyperlink ref="J42" r:id="rId4"/>
  </hyperlinks>
  <pageMargins left="0.59055118110236227" right="0.59055118110236227" top="0.59055118110236227" bottom="0.98425196850393704" header="0.51181102362204722" footer="0.51181102362204722"/>
  <pageSetup paperSize="9" scale="71" fitToHeight="2" orientation="portrait" horizontalDpi="360" verticalDpi="360" r:id="rId5"/>
  <headerFooter alignWithMargins="0">
    <oddFooter>&amp;LPrinted on &amp;D, Page &amp;P of &amp;N</oddFooter>
  </headerFooter>
  <rowBreaks count="2" manualBreakCount="2">
    <brk id="24" min="1" max="18" man="1"/>
    <brk id="46" min="1" max="15" man="1"/>
  </rowBreaks>
  <drawing r:id="rId6"/>
  <legacyDrawing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6"/>
  <sheetViews>
    <sheetView tabSelected="1" zoomScaleNormal="100" workbookViewId="0">
      <selection activeCell="S13" sqref="S13"/>
    </sheetView>
  </sheetViews>
  <sheetFormatPr defaultColWidth="12.28515625" defaultRowHeight="15" x14ac:dyDescent="0.3"/>
  <cols>
    <col min="1" max="2" width="1.7109375" style="42" customWidth="1"/>
    <col min="3" max="3" width="3.5703125" style="42" customWidth="1"/>
    <col min="4" max="4" width="25" style="42" customWidth="1"/>
    <col min="5" max="5" width="20.7109375" style="42" customWidth="1"/>
    <col min="6" max="8" width="10.7109375" style="42" customWidth="1"/>
    <col min="9" max="9" width="10.7109375" style="42" hidden="1" customWidth="1"/>
    <col min="10" max="11" width="10.7109375" style="42" customWidth="1"/>
    <col min="12" max="12" width="1.7109375" style="42" customWidth="1"/>
    <col min="13" max="13" width="10.7109375" style="42" customWidth="1"/>
    <col min="14" max="14" width="10.7109375" style="42" hidden="1" customWidth="1"/>
    <col min="15" max="15" width="10.7109375" style="42" customWidth="1"/>
    <col min="16" max="16" width="1.7109375" style="42" customWidth="1"/>
    <col min="17" max="17" width="1.7109375" style="96" customWidth="1"/>
    <col min="18" max="16384" width="12.28515625" style="42"/>
  </cols>
  <sheetData>
    <row r="1" spans="1:17" ht="7.9" customHeight="1" x14ac:dyDescent="0.3">
      <c r="A1" s="5"/>
      <c r="B1" s="5"/>
      <c r="C1" s="5"/>
      <c r="D1" s="5"/>
      <c r="E1" s="5"/>
      <c r="F1" s="5"/>
      <c r="G1" s="5"/>
      <c r="H1" s="5"/>
      <c r="J1" s="5"/>
    </row>
    <row r="2" spans="1:17" ht="100.15" customHeight="1" x14ac:dyDescent="0.3">
      <c r="A2" s="5"/>
      <c r="B2" s="7"/>
      <c r="C2" s="7"/>
      <c r="D2" s="7"/>
      <c r="E2" s="7"/>
      <c r="F2" s="7"/>
      <c r="G2" s="7"/>
      <c r="H2" s="7"/>
      <c r="I2" s="7"/>
      <c r="J2" s="7"/>
      <c r="K2" s="7"/>
      <c r="L2" s="7"/>
      <c r="M2" s="7"/>
      <c r="N2" s="7"/>
      <c r="O2" s="7"/>
      <c r="P2" s="7"/>
    </row>
    <row r="3" spans="1:17" ht="15" customHeight="1" x14ac:dyDescent="0.3">
      <c r="A3" s="5"/>
      <c r="B3" s="7"/>
      <c r="C3" s="7"/>
      <c r="D3" s="7"/>
      <c r="E3" s="7"/>
      <c r="F3" s="7"/>
      <c r="G3" s="7"/>
      <c r="H3" s="7"/>
      <c r="I3" s="7"/>
      <c r="J3" s="7"/>
      <c r="K3" s="7"/>
      <c r="L3" s="7"/>
      <c r="M3" s="7"/>
      <c r="N3" s="7"/>
      <c r="O3" s="7"/>
      <c r="P3" s="7"/>
    </row>
    <row r="4" spans="1:17" x14ac:dyDescent="0.3">
      <c r="A4" s="5"/>
      <c r="B4" s="7"/>
      <c r="C4" s="7"/>
      <c r="D4" s="98" t="s">
        <v>11</v>
      </c>
      <c r="E4" s="111"/>
      <c r="F4" s="112"/>
      <c r="G4" s="112"/>
      <c r="H4" s="113"/>
      <c r="I4" s="7"/>
      <c r="J4" s="7"/>
      <c r="K4" s="7"/>
      <c r="L4" s="67"/>
      <c r="M4" s="67"/>
      <c r="N4" s="67"/>
      <c r="O4" s="67"/>
      <c r="P4" s="7"/>
    </row>
    <row r="5" spans="1:17" ht="15.4" customHeight="1" x14ac:dyDescent="0.3">
      <c r="A5" s="5"/>
      <c r="B5" s="7"/>
      <c r="C5" s="7"/>
      <c r="D5" s="7"/>
      <c r="E5" s="7"/>
      <c r="F5" s="7"/>
      <c r="G5" s="7"/>
      <c r="H5" s="7"/>
      <c r="I5" s="6"/>
      <c r="J5" s="7"/>
      <c r="K5" s="59"/>
      <c r="L5" s="7"/>
      <c r="M5" s="7"/>
      <c r="N5" s="7"/>
      <c r="O5" s="7"/>
      <c r="P5" s="7"/>
    </row>
    <row r="6" spans="1:17" x14ac:dyDescent="0.3">
      <c r="A6" s="5"/>
      <c r="B6" s="7"/>
      <c r="C6" s="9"/>
      <c r="D6" s="9"/>
      <c r="E6" s="9"/>
      <c r="F6" s="28" t="s">
        <v>22</v>
      </c>
      <c r="G6" s="6"/>
      <c r="H6" s="7"/>
      <c r="I6" s="7"/>
      <c r="J6" s="7"/>
      <c r="K6" s="9"/>
      <c r="L6" s="9"/>
      <c r="M6" s="9"/>
      <c r="N6" s="7"/>
      <c r="O6" s="7"/>
      <c r="P6" s="7"/>
    </row>
    <row r="7" spans="1:17" x14ac:dyDescent="0.3">
      <c r="A7" s="5"/>
      <c r="B7" s="7"/>
      <c r="C7" s="9"/>
      <c r="D7" s="9"/>
      <c r="E7" s="9"/>
      <c r="F7" s="43" t="s">
        <v>23</v>
      </c>
      <c r="G7" s="43" t="s">
        <v>24</v>
      </c>
      <c r="H7" s="43" t="s">
        <v>25</v>
      </c>
      <c r="I7" s="6"/>
      <c r="J7" s="43" t="s">
        <v>26</v>
      </c>
      <c r="K7" s="44" t="s">
        <v>27</v>
      </c>
      <c r="L7" s="9"/>
      <c r="M7" s="7"/>
      <c r="N7" s="7"/>
      <c r="O7" s="7"/>
      <c r="P7" s="7"/>
    </row>
    <row r="8" spans="1:17" x14ac:dyDescent="0.3">
      <c r="A8" s="5"/>
      <c r="B8" s="7"/>
      <c r="C8" s="9"/>
      <c r="D8" s="9"/>
      <c r="E8" s="9"/>
      <c r="F8" s="45"/>
      <c r="G8" s="58"/>
      <c r="H8" s="45"/>
      <c r="I8" s="6"/>
      <c r="J8" s="46"/>
      <c r="K8" s="47">
        <f>IF(COUNT(F8,G8,H8,J8)=0,0,AVERAGE(F8,G8,H8,J8))</f>
        <v>0</v>
      </c>
      <c r="L8" s="9"/>
      <c r="M8" s="9"/>
      <c r="N8" s="9"/>
      <c r="O8" s="9"/>
      <c r="P8" s="9"/>
    </row>
    <row r="9" spans="1:17" x14ac:dyDescent="0.3">
      <c r="A9" s="5"/>
      <c r="B9" s="7"/>
      <c r="C9" s="7"/>
      <c r="D9" s="7"/>
      <c r="E9" s="48"/>
      <c r="F9" s="28" t="s">
        <v>28</v>
      </c>
      <c r="G9" s="49" t="str">
        <f>IF(AND(ISNUMBER(Replicate_ave),Replicate_ave&gt;0),100/Replicate_ave,"--")</f>
        <v>--</v>
      </c>
      <c r="H9" s="7"/>
      <c r="I9" s="7"/>
      <c r="J9" s="7"/>
      <c r="K9" s="7"/>
      <c r="L9" s="7"/>
      <c r="M9" s="7"/>
      <c r="N9" s="7"/>
      <c r="O9" s="7"/>
      <c r="P9" s="7"/>
    </row>
    <row r="10" spans="1:17" x14ac:dyDescent="0.3">
      <c r="A10" s="5"/>
      <c r="B10" s="7"/>
      <c r="C10" s="7"/>
      <c r="D10" s="7"/>
      <c r="E10" s="7"/>
      <c r="F10" s="7"/>
      <c r="G10" s="7"/>
      <c r="H10" s="7"/>
      <c r="I10" s="7"/>
      <c r="J10" s="7"/>
      <c r="K10" s="7"/>
      <c r="L10" s="7"/>
      <c r="M10" s="7"/>
      <c r="N10" s="7"/>
      <c r="O10" s="7"/>
      <c r="P10" s="7"/>
    </row>
    <row r="11" spans="1:17" x14ac:dyDescent="0.3">
      <c r="A11" s="5"/>
      <c r="B11" s="7"/>
      <c r="C11" s="7"/>
      <c r="D11" s="7"/>
      <c r="E11" s="9"/>
      <c r="F11" s="28" t="s">
        <v>12</v>
      </c>
      <c r="G11" s="7"/>
      <c r="H11" s="7"/>
      <c r="I11" s="7"/>
      <c r="J11" s="7"/>
      <c r="K11" s="7"/>
      <c r="L11" s="28"/>
      <c r="M11" s="28" t="s">
        <v>1</v>
      </c>
      <c r="N11" s="28" t="s">
        <v>1</v>
      </c>
      <c r="O11" s="7"/>
      <c r="P11" s="7"/>
    </row>
    <row r="12" spans="1:17" s="75" customFormat="1" ht="47.25" x14ac:dyDescent="0.2">
      <c r="A12" s="68"/>
      <c r="B12" s="69"/>
      <c r="C12" s="70"/>
      <c r="D12" s="71" t="s">
        <v>0</v>
      </c>
      <c r="E12" s="71" t="s">
        <v>32</v>
      </c>
      <c r="F12" s="56" t="s">
        <v>36</v>
      </c>
      <c r="G12" s="56" t="s">
        <v>35</v>
      </c>
      <c r="H12" s="56" t="s">
        <v>40</v>
      </c>
      <c r="I12" s="72" t="s">
        <v>31</v>
      </c>
      <c r="J12" s="56" t="s">
        <v>13</v>
      </c>
      <c r="K12" s="56" t="s">
        <v>14</v>
      </c>
      <c r="L12" s="73"/>
      <c r="M12" s="56" t="s">
        <v>18</v>
      </c>
      <c r="N12" s="74" t="s">
        <v>17</v>
      </c>
      <c r="O12" s="56" t="s">
        <v>39</v>
      </c>
      <c r="P12" s="94"/>
      <c r="Q12" s="97"/>
    </row>
    <row r="13" spans="1:17" x14ac:dyDescent="0.3">
      <c r="A13" s="5"/>
      <c r="B13" s="7"/>
      <c r="C13" s="114">
        <v>1</v>
      </c>
      <c r="D13" s="62"/>
      <c r="E13" s="76" t="s">
        <v>33</v>
      </c>
      <c r="F13" s="41"/>
      <c r="G13" s="41"/>
      <c r="H13" s="78" t="str">
        <f t="shared" ref="H13:H44" si="0">I13</f>
        <v/>
      </c>
      <c r="I13" s="77" t="str">
        <f t="shared" ref="I13:I44" si="1">IF(COUNT(F13:G13)=0,"",AVERAGE(F13:G13))</f>
        <v/>
      </c>
      <c r="J13" s="39">
        <v>0.2</v>
      </c>
      <c r="K13" s="36">
        <v>1</v>
      </c>
      <c r="L13" s="79"/>
      <c r="M13" s="76" t="s">
        <v>19</v>
      </c>
      <c r="N13" s="77" t="str">
        <f>IF(OR(ISBLANK(Sample_volume),ISBLANK(Dilution),absorbance="",Factor="--"),"",(absorbance*Factor*1/Sample_volume*Dilution*0.04))</f>
        <v/>
      </c>
      <c r="O13" s="78" t="str">
        <f>N13</f>
        <v/>
      </c>
      <c r="P13" s="9"/>
    </row>
    <row r="14" spans="1:17" x14ac:dyDescent="0.3">
      <c r="A14" s="5"/>
      <c r="B14" s="7"/>
      <c r="C14" s="115"/>
      <c r="D14" s="92"/>
      <c r="E14" s="80" t="s">
        <v>34</v>
      </c>
      <c r="F14" s="86"/>
      <c r="G14" s="86"/>
      <c r="H14" s="82" t="str">
        <f t="shared" si="0"/>
        <v/>
      </c>
      <c r="I14" s="81" t="str">
        <f t="shared" si="1"/>
        <v/>
      </c>
      <c r="J14" s="88">
        <v>0.2</v>
      </c>
      <c r="K14" s="89">
        <v>1</v>
      </c>
      <c r="L14" s="79"/>
      <c r="M14" s="80" t="s">
        <v>30</v>
      </c>
      <c r="N14" s="81" t="str">
        <f>IF(OR(ISBLANK(Sample_volume),ISBLANK(Dilution),absorbance="",Factor="--",H13=""),"",((H14-H13)*Factor*1/Sample_volume*Dilution*0.076))</f>
        <v/>
      </c>
      <c r="O14" s="82" t="str">
        <f t="shared" ref="O14:O72" si="2">N14</f>
        <v/>
      </c>
      <c r="P14" s="9"/>
    </row>
    <row r="15" spans="1:17" x14ac:dyDescent="0.3">
      <c r="A15" s="5"/>
      <c r="B15" s="7"/>
      <c r="C15" s="116"/>
      <c r="D15" s="93"/>
      <c r="E15" s="83" t="s">
        <v>37</v>
      </c>
      <c r="F15" s="87"/>
      <c r="G15" s="87"/>
      <c r="H15" s="85" t="str">
        <f t="shared" si="0"/>
        <v/>
      </c>
      <c r="I15" s="84" t="str">
        <f t="shared" si="1"/>
        <v/>
      </c>
      <c r="J15" s="90">
        <v>0.2</v>
      </c>
      <c r="K15" s="91">
        <v>1</v>
      </c>
      <c r="L15" s="80"/>
      <c r="M15" s="83" t="s">
        <v>38</v>
      </c>
      <c r="N15" s="84" t="str">
        <f>IF(OR(ISBLANK(Sample_volume),ISBLANK(Dilution),absorbance="",Factor="--",H13=""),"",((H15-H13)*Factor*1/Sample_volume*Dilution*0.076))</f>
        <v/>
      </c>
      <c r="O15" s="85" t="str">
        <f t="shared" si="2"/>
        <v/>
      </c>
      <c r="P15" s="9"/>
    </row>
    <row r="16" spans="1:17" x14ac:dyDescent="0.3">
      <c r="A16" s="5"/>
      <c r="B16" s="7"/>
      <c r="C16" s="114">
        <v>2</v>
      </c>
      <c r="D16" s="62"/>
      <c r="E16" s="76" t="s">
        <v>33</v>
      </c>
      <c r="F16" s="41"/>
      <c r="G16" s="41"/>
      <c r="H16" s="78" t="str">
        <f t="shared" si="0"/>
        <v/>
      </c>
      <c r="I16" s="77" t="str">
        <f t="shared" si="1"/>
        <v/>
      </c>
      <c r="J16" s="39">
        <v>0.2</v>
      </c>
      <c r="K16" s="36">
        <v>1</v>
      </c>
      <c r="L16" s="79"/>
      <c r="M16" s="76" t="s">
        <v>19</v>
      </c>
      <c r="N16" s="77" t="str">
        <f>IF(OR(ISBLANK(Sample_volume),ISBLANK(Dilution),absorbance="",Factor="--"),"",(absorbance*Factor*1/Sample_volume*Dilution*0.04))</f>
        <v/>
      </c>
      <c r="O16" s="78" t="str">
        <f t="shared" si="2"/>
        <v/>
      </c>
      <c r="P16" s="9"/>
    </row>
    <row r="17" spans="1:16" x14ac:dyDescent="0.3">
      <c r="A17" s="5"/>
      <c r="B17" s="7"/>
      <c r="C17" s="115"/>
      <c r="D17" s="92"/>
      <c r="E17" s="80" t="s">
        <v>34</v>
      </c>
      <c r="F17" s="86"/>
      <c r="G17" s="86"/>
      <c r="H17" s="82" t="str">
        <f t="shared" si="0"/>
        <v/>
      </c>
      <c r="I17" s="81" t="str">
        <f t="shared" si="1"/>
        <v/>
      </c>
      <c r="J17" s="88">
        <v>0.2</v>
      </c>
      <c r="K17" s="89">
        <v>1</v>
      </c>
      <c r="L17" s="79"/>
      <c r="M17" s="80" t="s">
        <v>30</v>
      </c>
      <c r="N17" s="81" t="str">
        <f>IF(OR(ISBLANK(Sample_volume),ISBLANK(Dilution),absorbance="",Factor="--",H16=""),"",((H17-H16)*Factor*1/Sample_volume*Dilution*0.076))</f>
        <v/>
      </c>
      <c r="O17" s="82" t="str">
        <f t="shared" si="2"/>
        <v/>
      </c>
      <c r="P17" s="9"/>
    </row>
    <row r="18" spans="1:16" x14ac:dyDescent="0.3">
      <c r="A18" s="5"/>
      <c r="B18" s="7"/>
      <c r="C18" s="116"/>
      <c r="D18" s="93"/>
      <c r="E18" s="83" t="s">
        <v>37</v>
      </c>
      <c r="F18" s="87"/>
      <c r="G18" s="87"/>
      <c r="H18" s="85" t="str">
        <f t="shared" si="0"/>
        <v/>
      </c>
      <c r="I18" s="84" t="str">
        <f t="shared" si="1"/>
        <v/>
      </c>
      <c r="J18" s="90">
        <v>0.2</v>
      </c>
      <c r="K18" s="91">
        <v>1</v>
      </c>
      <c r="L18" s="80"/>
      <c r="M18" s="83" t="s">
        <v>38</v>
      </c>
      <c r="N18" s="84" t="str">
        <f>IF(OR(ISBLANK(Sample_volume),ISBLANK(Dilution),absorbance="",Factor="--",H16=""),"",((H18-H16)*Factor*1/Sample_volume*Dilution*0.076))</f>
        <v/>
      </c>
      <c r="O18" s="85" t="str">
        <f t="shared" si="2"/>
        <v/>
      </c>
      <c r="P18" s="9"/>
    </row>
    <row r="19" spans="1:16" x14ac:dyDescent="0.3">
      <c r="A19" s="5"/>
      <c r="B19" s="7"/>
      <c r="C19" s="114">
        <v>3</v>
      </c>
      <c r="D19" s="62"/>
      <c r="E19" s="76" t="s">
        <v>33</v>
      </c>
      <c r="F19" s="41"/>
      <c r="G19" s="41"/>
      <c r="H19" s="78" t="str">
        <f t="shared" si="0"/>
        <v/>
      </c>
      <c r="I19" s="77" t="str">
        <f t="shared" si="1"/>
        <v/>
      </c>
      <c r="J19" s="39">
        <v>0.2</v>
      </c>
      <c r="K19" s="36">
        <v>1</v>
      </c>
      <c r="L19" s="79"/>
      <c r="M19" s="76" t="s">
        <v>19</v>
      </c>
      <c r="N19" s="77" t="str">
        <f>IF(OR(ISBLANK(Sample_volume),ISBLANK(Dilution),absorbance="",Factor="--"),"",(absorbance*Factor*1/Sample_volume*Dilution*0.04))</f>
        <v/>
      </c>
      <c r="O19" s="78" t="str">
        <f t="shared" si="2"/>
        <v/>
      </c>
      <c r="P19" s="9"/>
    </row>
    <row r="20" spans="1:16" x14ac:dyDescent="0.3">
      <c r="A20" s="5"/>
      <c r="B20" s="7"/>
      <c r="C20" s="115"/>
      <c r="D20" s="92"/>
      <c r="E20" s="80" t="s">
        <v>34</v>
      </c>
      <c r="F20" s="86"/>
      <c r="G20" s="86"/>
      <c r="H20" s="82" t="str">
        <f t="shared" si="0"/>
        <v/>
      </c>
      <c r="I20" s="81" t="str">
        <f t="shared" si="1"/>
        <v/>
      </c>
      <c r="J20" s="88">
        <v>0.2</v>
      </c>
      <c r="K20" s="89">
        <v>1</v>
      </c>
      <c r="L20" s="79"/>
      <c r="M20" s="80" t="s">
        <v>30</v>
      </c>
      <c r="N20" s="81" t="str">
        <f>IF(OR(ISBLANK(Sample_volume),ISBLANK(Dilution),absorbance="",Factor="--",H19=""),"",((H20-H19)*Factor*1/Sample_volume*Dilution*0.076))</f>
        <v/>
      </c>
      <c r="O20" s="82" t="str">
        <f t="shared" si="2"/>
        <v/>
      </c>
      <c r="P20" s="9"/>
    </row>
    <row r="21" spans="1:16" x14ac:dyDescent="0.3">
      <c r="A21" s="5"/>
      <c r="B21" s="7"/>
      <c r="C21" s="116"/>
      <c r="D21" s="93"/>
      <c r="E21" s="83" t="s">
        <v>37</v>
      </c>
      <c r="F21" s="87"/>
      <c r="G21" s="87"/>
      <c r="H21" s="85" t="str">
        <f t="shared" si="0"/>
        <v/>
      </c>
      <c r="I21" s="84" t="str">
        <f t="shared" si="1"/>
        <v/>
      </c>
      <c r="J21" s="90">
        <v>0.2</v>
      </c>
      <c r="K21" s="91">
        <v>1</v>
      </c>
      <c r="L21" s="80"/>
      <c r="M21" s="83" t="s">
        <v>38</v>
      </c>
      <c r="N21" s="84" t="str">
        <f>IF(OR(ISBLANK(Sample_volume),ISBLANK(Dilution),absorbance="",Factor="--",H19=""),"",((H21-H19)*Factor*1/Sample_volume*Dilution*0.076))</f>
        <v/>
      </c>
      <c r="O21" s="85" t="str">
        <f t="shared" si="2"/>
        <v/>
      </c>
      <c r="P21" s="9"/>
    </row>
    <row r="22" spans="1:16" x14ac:dyDescent="0.3">
      <c r="A22" s="5"/>
      <c r="B22" s="7"/>
      <c r="C22" s="114">
        <v>4</v>
      </c>
      <c r="D22" s="62"/>
      <c r="E22" s="76" t="s">
        <v>33</v>
      </c>
      <c r="F22" s="41"/>
      <c r="G22" s="41"/>
      <c r="H22" s="78" t="str">
        <f t="shared" si="0"/>
        <v/>
      </c>
      <c r="I22" s="77" t="str">
        <f t="shared" si="1"/>
        <v/>
      </c>
      <c r="J22" s="39">
        <v>0.2</v>
      </c>
      <c r="K22" s="36">
        <v>1</v>
      </c>
      <c r="L22" s="79"/>
      <c r="M22" s="76" t="s">
        <v>19</v>
      </c>
      <c r="N22" s="77" t="str">
        <f>IF(OR(ISBLANK(Sample_volume),ISBLANK(Dilution),absorbance="",Factor="--"),"",(absorbance*Factor*1/Sample_volume*Dilution*0.04))</f>
        <v/>
      </c>
      <c r="O22" s="78" t="str">
        <f t="shared" si="2"/>
        <v/>
      </c>
      <c r="P22" s="9"/>
    </row>
    <row r="23" spans="1:16" x14ac:dyDescent="0.3">
      <c r="A23" s="5"/>
      <c r="B23" s="7"/>
      <c r="C23" s="115"/>
      <c r="D23" s="92"/>
      <c r="E23" s="80" t="s">
        <v>34</v>
      </c>
      <c r="F23" s="86"/>
      <c r="G23" s="86"/>
      <c r="H23" s="82" t="str">
        <f t="shared" si="0"/>
        <v/>
      </c>
      <c r="I23" s="81" t="str">
        <f t="shared" si="1"/>
        <v/>
      </c>
      <c r="J23" s="88">
        <v>0.2</v>
      </c>
      <c r="K23" s="89">
        <v>1</v>
      </c>
      <c r="L23" s="79"/>
      <c r="M23" s="80" t="s">
        <v>30</v>
      </c>
      <c r="N23" s="81" t="str">
        <f>IF(OR(ISBLANK(Sample_volume),ISBLANK(Dilution),absorbance="",Factor="--",H22=""),"",((H23-H22)*Factor*1/Sample_volume*Dilution*0.076))</f>
        <v/>
      </c>
      <c r="O23" s="82" t="str">
        <f t="shared" si="2"/>
        <v/>
      </c>
      <c r="P23" s="9"/>
    </row>
    <row r="24" spans="1:16" x14ac:dyDescent="0.3">
      <c r="A24" s="5"/>
      <c r="B24" s="7"/>
      <c r="C24" s="116"/>
      <c r="D24" s="93"/>
      <c r="E24" s="83" t="s">
        <v>37</v>
      </c>
      <c r="F24" s="87"/>
      <c r="G24" s="87"/>
      <c r="H24" s="85" t="str">
        <f t="shared" si="0"/>
        <v/>
      </c>
      <c r="I24" s="84" t="str">
        <f t="shared" si="1"/>
        <v/>
      </c>
      <c r="J24" s="90">
        <v>0.2</v>
      </c>
      <c r="K24" s="91">
        <v>1</v>
      </c>
      <c r="L24" s="80"/>
      <c r="M24" s="83" t="s">
        <v>38</v>
      </c>
      <c r="N24" s="84" t="str">
        <f>IF(OR(ISBLANK(Sample_volume),ISBLANK(Dilution),absorbance="",Factor="--",H22=""),"",((H24-H22)*Factor*1/Sample_volume*Dilution*0.076))</f>
        <v/>
      </c>
      <c r="O24" s="85" t="str">
        <f t="shared" si="2"/>
        <v/>
      </c>
      <c r="P24" s="9"/>
    </row>
    <row r="25" spans="1:16" x14ac:dyDescent="0.3">
      <c r="A25" s="5"/>
      <c r="B25" s="7"/>
      <c r="C25" s="114">
        <v>5</v>
      </c>
      <c r="D25" s="62"/>
      <c r="E25" s="76" t="s">
        <v>33</v>
      </c>
      <c r="F25" s="41"/>
      <c r="G25" s="41"/>
      <c r="H25" s="78" t="str">
        <f t="shared" si="0"/>
        <v/>
      </c>
      <c r="I25" s="77" t="str">
        <f t="shared" si="1"/>
        <v/>
      </c>
      <c r="J25" s="39">
        <v>0.2</v>
      </c>
      <c r="K25" s="36">
        <v>1</v>
      </c>
      <c r="L25" s="79"/>
      <c r="M25" s="76" t="s">
        <v>19</v>
      </c>
      <c r="N25" s="77" t="str">
        <f>IF(OR(ISBLANK(Sample_volume),ISBLANK(Dilution),absorbance="",Factor="--"),"",(absorbance*Factor*1/Sample_volume*Dilution*0.04))</f>
        <v/>
      </c>
      <c r="O25" s="78" t="str">
        <f t="shared" si="2"/>
        <v/>
      </c>
      <c r="P25" s="9"/>
    </row>
    <row r="26" spans="1:16" x14ac:dyDescent="0.3">
      <c r="A26" s="5"/>
      <c r="B26" s="7"/>
      <c r="C26" s="115"/>
      <c r="D26" s="92"/>
      <c r="E26" s="80" t="s">
        <v>34</v>
      </c>
      <c r="F26" s="86"/>
      <c r="G26" s="86"/>
      <c r="H26" s="82" t="str">
        <f t="shared" si="0"/>
        <v/>
      </c>
      <c r="I26" s="81" t="str">
        <f t="shared" si="1"/>
        <v/>
      </c>
      <c r="J26" s="88">
        <v>0.2</v>
      </c>
      <c r="K26" s="89">
        <v>1</v>
      </c>
      <c r="L26" s="79"/>
      <c r="M26" s="80" t="s">
        <v>30</v>
      </c>
      <c r="N26" s="81" t="str">
        <f>IF(OR(ISBLANK(Sample_volume),ISBLANK(Dilution),absorbance="",Factor="--",H25=""),"",((H26-H25)*Factor*1/Sample_volume*Dilution*0.076))</f>
        <v/>
      </c>
      <c r="O26" s="82" t="str">
        <f t="shared" si="2"/>
        <v/>
      </c>
      <c r="P26" s="9"/>
    </row>
    <row r="27" spans="1:16" x14ac:dyDescent="0.3">
      <c r="A27" s="5"/>
      <c r="B27" s="7"/>
      <c r="C27" s="116"/>
      <c r="D27" s="93"/>
      <c r="E27" s="83" t="s">
        <v>37</v>
      </c>
      <c r="F27" s="87"/>
      <c r="G27" s="87"/>
      <c r="H27" s="85" t="str">
        <f t="shared" si="0"/>
        <v/>
      </c>
      <c r="I27" s="84" t="str">
        <f t="shared" si="1"/>
        <v/>
      </c>
      <c r="J27" s="90">
        <v>0.2</v>
      </c>
      <c r="K27" s="91">
        <v>1</v>
      </c>
      <c r="L27" s="80"/>
      <c r="M27" s="83" t="s">
        <v>38</v>
      </c>
      <c r="N27" s="84" t="str">
        <f>IF(OR(ISBLANK(Sample_volume),ISBLANK(Dilution),absorbance="",Factor="--",H25=""),"",((H27-H25)*Factor*1/Sample_volume*Dilution*0.076))</f>
        <v/>
      </c>
      <c r="O27" s="85" t="str">
        <f t="shared" si="2"/>
        <v/>
      </c>
      <c r="P27" s="9"/>
    </row>
    <row r="28" spans="1:16" x14ac:dyDescent="0.3">
      <c r="A28" s="5"/>
      <c r="B28" s="7"/>
      <c r="C28" s="114">
        <v>6</v>
      </c>
      <c r="D28" s="62"/>
      <c r="E28" s="76" t="s">
        <v>33</v>
      </c>
      <c r="F28" s="41"/>
      <c r="G28" s="41"/>
      <c r="H28" s="78" t="str">
        <f t="shared" si="0"/>
        <v/>
      </c>
      <c r="I28" s="77" t="str">
        <f t="shared" si="1"/>
        <v/>
      </c>
      <c r="J28" s="39">
        <v>0.2</v>
      </c>
      <c r="K28" s="36">
        <v>1</v>
      </c>
      <c r="L28" s="79"/>
      <c r="M28" s="76" t="s">
        <v>19</v>
      </c>
      <c r="N28" s="77" t="str">
        <f>IF(OR(ISBLANK(Sample_volume),ISBLANK(Dilution),absorbance="",Factor="--"),"",(absorbance*Factor*1/Sample_volume*Dilution*0.04))</f>
        <v/>
      </c>
      <c r="O28" s="78" t="str">
        <f t="shared" si="2"/>
        <v/>
      </c>
      <c r="P28" s="9"/>
    </row>
    <row r="29" spans="1:16" x14ac:dyDescent="0.3">
      <c r="A29" s="5"/>
      <c r="B29" s="7"/>
      <c r="C29" s="115"/>
      <c r="D29" s="92"/>
      <c r="E29" s="80" t="s">
        <v>34</v>
      </c>
      <c r="F29" s="86"/>
      <c r="G29" s="86"/>
      <c r="H29" s="82" t="str">
        <f t="shared" si="0"/>
        <v/>
      </c>
      <c r="I29" s="81" t="str">
        <f t="shared" si="1"/>
        <v/>
      </c>
      <c r="J29" s="88">
        <v>0.2</v>
      </c>
      <c r="K29" s="89">
        <v>1</v>
      </c>
      <c r="L29" s="79"/>
      <c r="M29" s="80" t="s">
        <v>30</v>
      </c>
      <c r="N29" s="81" t="str">
        <f>IF(OR(ISBLANK(Sample_volume),ISBLANK(Dilution),absorbance="",Factor="--",H28=""),"",((H29-H28)*Factor*1/Sample_volume*Dilution*0.076))</f>
        <v/>
      </c>
      <c r="O29" s="82" t="str">
        <f t="shared" si="2"/>
        <v/>
      </c>
      <c r="P29" s="9"/>
    </row>
    <row r="30" spans="1:16" x14ac:dyDescent="0.3">
      <c r="A30" s="5"/>
      <c r="B30" s="7"/>
      <c r="C30" s="116"/>
      <c r="D30" s="93"/>
      <c r="E30" s="83" t="s">
        <v>37</v>
      </c>
      <c r="F30" s="87"/>
      <c r="G30" s="87"/>
      <c r="H30" s="85" t="str">
        <f t="shared" si="0"/>
        <v/>
      </c>
      <c r="I30" s="84" t="str">
        <f t="shared" si="1"/>
        <v/>
      </c>
      <c r="J30" s="90">
        <v>0.2</v>
      </c>
      <c r="K30" s="91">
        <v>1</v>
      </c>
      <c r="L30" s="80"/>
      <c r="M30" s="83" t="s">
        <v>38</v>
      </c>
      <c r="N30" s="84" t="str">
        <f>IF(OR(ISBLANK(Sample_volume),ISBLANK(Dilution),absorbance="",Factor="--",H28=""),"",((H30-H28)*Factor*1/Sample_volume*Dilution*0.076))</f>
        <v/>
      </c>
      <c r="O30" s="85" t="str">
        <f t="shared" si="2"/>
        <v/>
      </c>
      <c r="P30" s="9"/>
    </row>
    <row r="31" spans="1:16" x14ac:dyDescent="0.3">
      <c r="A31" s="5"/>
      <c r="B31" s="7"/>
      <c r="C31" s="114">
        <v>7</v>
      </c>
      <c r="D31" s="62"/>
      <c r="E31" s="76" t="s">
        <v>33</v>
      </c>
      <c r="F31" s="41"/>
      <c r="G31" s="41"/>
      <c r="H31" s="78" t="str">
        <f t="shared" si="0"/>
        <v/>
      </c>
      <c r="I31" s="77" t="str">
        <f t="shared" si="1"/>
        <v/>
      </c>
      <c r="J31" s="39">
        <v>0.2</v>
      </c>
      <c r="K31" s="36">
        <v>1</v>
      </c>
      <c r="L31" s="79"/>
      <c r="M31" s="76" t="s">
        <v>19</v>
      </c>
      <c r="N31" s="77" t="str">
        <f>IF(OR(ISBLANK(Sample_volume),ISBLANK(Dilution),absorbance="",Factor="--"),"",(absorbance*Factor*1/Sample_volume*Dilution*0.04))</f>
        <v/>
      </c>
      <c r="O31" s="78" t="str">
        <f t="shared" si="2"/>
        <v/>
      </c>
      <c r="P31" s="9"/>
    </row>
    <row r="32" spans="1:16" x14ac:dyDescent="0.3">
      <c r="A32" s="5"/>
      <c r="B32" s="7"/>
      <c r="C32" s="115"/>
      <c r="D32" s="92"/>
      <c r="E32" s="80" t="s">
        <v>34</v>
      </c>
      <c r="F32" s="86"/>
      <c r="G32" s="86"/>
      <c r="H32" s="82" t="str">
        <f t="shared" si="0"/>
        <v/>
      </c>
      <c r="I32" s="81" t="str">
        <f t="shared" si="1"/>
        <v/>
      </c>
      <c r="J32" s="88">
        <v>0.2</v>
      </c>
      <c r="K32" s="89">
        <v>1</v>
      </c>
      <c r="L32" s="79"/>
      <c r="M32" s="80" t="s">
        <v>30</v>
      </c>
      <c r="N32" s="81" t="str">
        <f>IF(OR(ISBLANK(Sample_volume),ISBLANK(Dilution),absorbance="",Factor="--",H31=""),"",((H32-H31)*Factor*1/Sample_volume*Dilution*0.076))</f>
        <v/>
      </c>
      <c r="O32" s="82" t="str">
        <f t="shared" si="2"/>
        <v/>
      </c>
      <c r="P32" s="9"/>
    </row>
    <row r="33" spans="1:16" x14ac:dyDescent="0.3">
      <c r="A33" s="5"/>
      <c r="B33" s="7"/>
      <c r="C33" s="116"/>
      <c r="D33" s="93"/>
      <c r="E33" s="83" t="s">
        <v>37</v>
      </c>
      <c r="F33" s="87"/>
      <c r="G33" s="87"/>
      <c r="H33" s="85" t="str">
        <f t="shared" si="0"/>
        <v/>
      </c>
      <c r="I33" s="84" t="str">
        <f t="shared" si="1"/>
        <v/>
      </c>
      <c r="J33" s="90">
        <v>0.2</v>
      </c>
      <c r="K33" s="91">
        <v>1</v>
      </c>
      <c r="L33" s="80"/>
      <c r="M33" s="83" t="s">
        <v>38</v>
      </c>
      <c r="N33" s="84" t="str">
        <f>IF(OR(ISBLANK(Sample_volume),ISBLANK(Dilution),absorbance="",Factor="--",H31=""),"",((H33-H31)*Factor*1/Sample_volume*Dilution*0.076))</f>
        <v/>
      </c>
      <c r="O33" s="85" t="str">
        <f t="shared" si="2"/>
        <v/>
      </c>
      <c r="P33" s="9"/>
    </row>
    <row r="34" spans="1:16" x14ac:dyDescent="0.3">
      <c r="A34" s="5"/>
      <c r="B34" s="7"/>
      <c r="C34" s="114">
        <v>8</v>
      </c>
      <c r="D34" s="62"/>
      <c r="E34" s="76" t="s">
        <v>33</v>
      </c>
      <c r="F34" s="41"/>
      <c r="G34" s="41"/>
      <c r="H34" s="78" t="str">
        <f t="shared" si="0"/>
        <v/>
      </c>
      <c r="I34" s="77" t="str">
        <f t="shared" si="1"/>
        <v/>
      </c>
      <c r="J34" s="39">
        <v>0.2</v>
      </c>
      <c r="K34" s="36">
        <v>1</v>
      </c>
      <c r="L34" s="79"/>
      <c r="M34" s="76" t="s">
        <v>19</v>
      </c>
      <c r="N34" s="77" t="str">
        <f>IF(OR(ISBLANK(Sample_volume),ISBLANK(Dilution),absorbance="",Factor="--"),"",(absorbance*Factor*1/Sample_volume*Dilution*0.04))</f>
        <v/>
      </c>
      <c r="O34" s="78" t="str">
        <f t="shared" si="2"/>
        <v/>
      </c>
      <c r="P34" s="9"/>
    </row>
    <row r="35" spans="1:16" x14ac:dyDescent="0.3">
      <c r="A35" s="5"/>
      <c r="B35" s="7"/>
      <c r="C35" s="115"/>
      <c r="D35" s="92"/>
      <c r="E35" s="80" t="s">
        <v>34</v>
      </c>
      <c r="F35" s="86"/>
      <c r="G35" s="86"/>
      <c r="H35" s="82" t="str">
        <f t="shared" si="0"/>
        <v/>
      </c>
      <c r="I35" s="81" t="str">
        <f t="shared" si="1"/>
        <v/>
      </c>
      <c r="J35" s="88">
        <v>0.2</v>
      </c>
      <c r="K35" s="89">
        <v>1</v>
      </c>
      <c r="L35" s="79"/>
      <c r="M35" s="80" t="s">
        <v>30</v>
      </c>
      <c r="N35" s="81" t="str">
        <f>IF(OR(ISBLANK(Sample_volume),ISBLANK(Dilution),absorbance="",Factor="--",H34=""),"",((H35-H34)*Factor*1/Sample_volume*Dilution*0.076))</f>
        <v/>
      </c>
      <c r="O35" s="82" t="str">
        <f t="shared" si="2"/>
        <v/>
      </c>
      <c r="P35" s="9"/>
    </row>
    <row r="36" spans="1:16" x14ac:dyDescent="0.3">
      <c r="A36" s="5"/>
      <c r="B36" s="7"/>
      <c r="C36" s="116"/>
      <c r="D36" s="93"/>
      <c r="E36" s="83" t="s">
        <v>37</v>
      </c>
      <c r="F36" s="87"/>
      <c r="G36" s="87"/>
      <c r="H36" s="85" t="str">
        <f t="shared" si="0"/>
        <v/>
      </c>
      <c r="I36" s="84" t="str">
        <f t="shared" si="1"/>
        <v/>
      </c>
      <c r="J36" s="90">
        <v>0.2</v>
      </c>
      <c r="K36" s="91">
        <v>1</v>
      </c>
      <c r="L36" s="80"/>
      <c r="M36" s="83" t="s">
        <v>38</v>
      </c>
      <c r="N36" s="84" t="str">
        <f>IF(OR(ISBLANK(Sample_volume),ISBLANK(Dilution),absorbance="",Factor="--",H34=""),"",((H36-H34)*Factor*1/Sample_volume*Dilution*0.076))</f>
        <v/>
      </c>
      <c r="O36" s="85" t="str">
        <f t="shared" si="2"/>
        <v/>
      </c>
      <c r="P36" s="9"/>
    </row>
    <row r="37" spans="1:16" x14ac:dyDescent="0.3">
      <c r="A37" s="5"/>
      <c r="B37" s="7"/>
      <c r="C37" s="114">
        <v>9</v>
      </c>
      <c r="D37" s="62"/>
      <c r="E37" s="76" t="s">
        <v>33</v>
      </c>
      <c r="F37" s="41"/>
      <c r="G37" s="41"/>
      <c r="H37" s="78" t="str">
        <f t="shared" si="0"/>
        <v/>
      </c>
      <c r="I37" s="77" t="str">
        <f t="shared" si="1"/>
        <v/>
      </c>
      <c r="J37" s="39">
        <v>0.2</v>
      </c>
      <c r="K37" s="36">
        <v>1</v>
      </c>
      <c r="L37" s="79"/>
      <c r="M37" s="76" t="s">
        <v>19</v>
      </c>
      <c r="N37" s="77" t="str">
        <f>IF(OR(ISBLANK(Sample_volume),ISBLANK(Dilution),absorbance="",Factor="--"),"",(absorbance*Factor*1/Sample_volume*Dilution*0.04))</f>
        <v/>
      </c>
      <c r="O37" s="78" t="str">
        <f t="shared" si="2"/>
        <v/>
      </c>
      <c r="P37" s="9"/>
    </row>
    <row r="38" spans="1:16" x14ac:dyDescent="0.3">
      <c r="A38" s="5"/>
      <c r="B38" s="7"/>
      <c r="C38" s="115"/>
      <c r="D38" s="92"/>
      <c r="E38" s="80" t="s">
        <v>34</v>
      </c>
      <c r="F38" s="86"/>
      <c r="G38" s="86"/>
      <c r="H38" s="82" t="str">
        <f t="shared" si="0"/>
        <v/>
      </c>
      <c r="I38" s="81" t="str">
        <f t="shared" si="1"/>
        <v/>
      </c>
      <c r="J38" s="88">
        <v>0.2</v>
      </c>
      <c r="K38" s="89">
        <v>1</v>
      </c>
      <c r="L38" s="79"/>
      <c r="M38" s="80" t="s">
        <v>30</v>
      </c>
      <c r="N38" s="81" t="str">
        <f>IF(OR(ISBLANK(Sample_volume),ISBLANK(Dilution),absorbance="",Factor="--",H37=""),"",((H38-H37)*Factor*1/Sample_volume*Dilution*0.076))</f>
        <v/>
      </c>
      <c r="O38" s="82" t="str">
        <f t="shared" si="2"/>
        <v/>
      </c>
      <c r="P38" s="9"/>
    </row>
    <row r="39" spans="1:16" x14ac:dyDescent="0.3">
      <c r="A39" s="5"/>
      <c r="B39" s="7"/>
      <c r="C39" s="116"/>
      <c r="D39" s="93"/>
      <c r="E39" s="83" t="s">
        <v>37</v>
      </c>
      <c r="F39" s="87"/>
      <c r="G39" s="87"/>
      <c r="H39" s="85" t="str">
        <f t="shared" si="0"/>
        <v/>
      </c>
      <c r="I39" s="84" t="str">
        <f t="shared" si="1"/>
        <v/>
      </c>
      <c r="J39" s="90">
        <v>0.2</v>
      </c>
      <c r="K39" s="91">
        <v>1</v>
      </c>
      <c r="L39" s="80"/>
      <c r="M39" s="83" t="s">
        <v>38</v>
      </c>
      <c r="N39" s="84" t="str">
        <f>IF(OR(ISBLANK(Sample_volume),ISBLANK(Dilution),absorbance="",Factor="--",H37=""),"",((H39-H37)*Factor*1/Sample_volume*Dilution*0.076))</f>
        <v/>
      </c>
      <c r="O39" s="85" t="str">
        <f t="shared" si="2"/>
        <v/>
      </c>
      <c r="P39" s="9"/>
    </row>
    <row r="40" spans="1:16" x14ac:dyDescent="0.3">
      <c r="A40" s="5"/>
      <c r="B40" s="7"/>
      <c r="C40" s="114">
        <v>10</v>
      </c>
      <c r="D40" s="62"/>
      <c r="E40" s="76" t="s">
        <v>33</v>
      </c>
      <c r="F40" s="41"/>
      <c r="G40" s="41"/>
      <c r="H40" s="78" t="str">
        <f t="shared" si="0"/>
        <v/>
      </c>
      <c r="I40" s="77" t="str">
        <f t="shared" si="1"/>
        <v/>
      </c>
      <c r="J40" s="39">
        <v>0.2</v>
      </c>
      <c r="K40" s="36">
        <v>1</v>
      </c>
      <c r="L40" s="79"/>
      <c r="M40" s="76" t="s">
        <v>19</v>
      </c>
      <c r="N40" s="77" t="str">
        <f>IF(OR(ISBLANK(Sample_volume),ISBLANK(Dilution),absorbance="",Factor="--"),"",(absorbance*Factor*1/Sample_volume*Dilution*0.04))</f>
        <v/>
      </c>
      <c r="O40" s="78" t="str">
        <f t="shared" si="2"/>
        <v/>
      </c>
      <c r="P40" s="9"/>
    </row>
    <row r="41" spans="1:16" x14ac:dyDescent="0.3">
      <c r="A41" s="5"/>
      <c r="B41" s="7"/>
      <c r="C41" s="115"/>
      <c r="D41" s="92"/>
      <c r="E41" s="80" t="s">
        <v>34</v>
      </c>
      <c r="F41" s="86"/>
      <c r="G41" s="86"/>
      <c r="H41" s="82" t="str">
        <f t="shared" si="0"/>
        <v/>
      </c>
      <c r="I41" s="81" t="str">
        <f t="shared" si="1"/>
        <v/>
      </c>
      <c r="J41" s="88">
        <v>0.2</v>
      </c>
      <c r="K41" s="89">
        <v>1</v>
      </c>
      <c r="L41" s="79"/>
      <c r="M41" s="80" t="s">
        <v>30</v>
      </c>
      <c r="N41" s="81" t="str">
        <f>IF(OR(ISBLANK(Sample_volume),ISBLANK(Dilution),absorbance="",Factor="--",H40=""),"",((H41-H40)*Factor*1/Sample_volume*Dilution*0.076))</f>
        <v/>
      </c>
      <c r="O41" s="82" t="str">
        <f t="shared" si="2"/>
        <v/>
      </c>
      <c r="P41" s="9"/>
    </row>
    <row r="42" spans="1:16" x14ac:dyDescent="0.3">
      <c r="A42" s="5"/>
      <c r="B42" s="7"/>
      <c r="C42" s="116"/>
      <c r="D42" s="93"/>
      <c r="E42" s="83" t="s">
        <v>37</v>
      </c>
      <c r="F42" s="87"/>
      <c r="G42" s="87"/>
      <c r="H42" s="85" t="str">
        <f t="shared" si="0"/>
        <v/>
      </c>
      <c r="I42" s="84" t="str">
        <f t="shared" si="1"/>
        <v/>
      </c>
      <c r="J42" s="90">
        <v>0.2</v>
      </c>
      <c r="K42" s="91">
        <v>1</v>
      </c>
      <c r="L42" s="80"/>
      <c r="M42" s="83" t="s">
        <v>38</v>
      </c>
      <c r="N42" s="84" t="str">
        <f>IF(OR(ISBLANK(Sample_volume),ISBLANK(Dilution),absorbance="",Factor="--",H40=""),"",((H42-H40)*Factor*1/Sample_volume*Dilution*0.076))</f>
        <v/>
      </c>
      <c r="O42" s="85" t="str">
        <f t="shared" si="2"/>
        <v/>
      </c>
      <c r="P42" s="9"/>
    </row>
    <row r="43" spans="1:16" x14ac:dyDescent="0.3">
      <c r="A43" s="5"/>
      <c r="B43" s="7"/>
      <c r="C43" s="114">
        <v>11</v>
      </c>
      <c r="D43" s="62"/>
      <c r="E43" s="76" t="s">
        <v>33</v>
      </c>
      <c r="F43" s="41"/>
      <c r="G43" s="41"/>
      <c r="H43" s="78" t="str">
        <f t="shared" si="0"/>
        <v/>
      </c>
      <c r="I43" s="77" t="str">
        <f t="shared" si="1"/>
        <v/>
      </c>
      <c r="J43" s="39">
        <v>0.2</v>
      </c>
      <c r="K43" s="36">
        <v>1</v>
      </c>
      <c r="L43" s="79"/>
      <c r="M43" s="76" t="s">
        <v>19</v>
      </c>
      <c r="N43" s="77" t="str">
        <f>IF(OR(ISBLANK(Sample_volume),ISBLANK(Dilution),absorbance="",Factor="--"),"",(absorbance*Factor*1/Sample_volume*Dilution*0.04))</f>
        <v/>
      </c>
      <c r="O43" s="78" t="str">
        <f t="shared" si="2"/>
        <v/>
      </c>
      <c r="P43" s="9"/>
    </row>
    <row r="44" spans="1:16" x14ac:dyDescent="0.3">
      <c r="A44" s="5"/>
      <c r="B44" s="7"/>
      <c r="C44" s="115"/>
      <c r="D44" s="92"/>
      <c r="E44" s="80" t="s">
        <v>34</v>
      </c>
      <c r="F44" s="86"/>
      <c r="G44" s="86"/>
      <c r="H44" s="82" t="str">
        <f t="shared" si="0"/>
        <v/>
      </c>
      <c r="I44" s="81" t="str">
        <f t="shared" si="1"/>
        <v/>
      </c>
      <c r="J44" s="88">
        <v>0.2</v>
      </c>
      <c r="K44" s="89">
        <v>1</v>
      </c>
      <c r="L44" s="79"/>
      <c r="M44" s="80" t="s">
        <v>30</v>
      </c>
      <c r="N44" s="81" t="str">
        <f>IF(OR(ISBLANK(Sample_volume),ISBLANK(Dilution),absorbance="",Factor="--",H43=""),"",((H44-H43)*Factor*1/Sample_volume*Dilution*0.076))</f>
        <v/>
      </c>
      <c r="O44" s="82" t="str">
        <f t="shared" si="2"/>
        <v/>
      </c>
      <c r="P44" s="9"/>
    </row>
    <row r="45" spans="1:16" x14ac:dyDescent="0.3">
      <c r="A45" s="5"/>
      <c r="B45" s="7"/>
      <c r="C45" s="116"/>
      <c r="D45" s="93"/>
      <c r="E45" s="83" t="s">
        <v>37</v>
      </c>
      <c r="F45" s="87"/>
      <c r="G45" s="87"/>
      <c r="H45" s="85" t="str">
        <f t="shared" ref="H45:H72" si="3">I45</f>
        <v/>
      </c>
      <c r="I45" s="84" t="str">
        <f t="shared" ref="I45:I72" si="4">IF(COUNT(F45:G45)=0,"",AVERAGE(F45:G45))</f>
        <v/>
      </c>
      <c r="J45" s="90">
        <v>0.2</v>
      </c>
      <c r="K45" s="91">
        <v>1</v>
      </c>
      <c r="L45" s="80"/>
      <c r="M45" s="83" t="s">
        <v>38</v>
      </c>
      <c r="N45" s="84" t="str">
        <f>IF(OR(ISBLANK(Sample_volume),ISBLANK(Dilution),absorbance="",Factor="--",H43=""),"",((H45-H43)*Factor*1/Sample_volume*Dilution*0.076))</f>
        <v/>
      </c>
      <c r="O45" s="85" t="str">
        <f t="shared" si="2"/>
        <v/>
      </c>
      <c r="P45" s="9"/>
    </row>
    <row r="46" spans="1:16" x14ac:dyDescent="0.3">
      <c r="A46" s="5"/>
      <c r="B46" s="7"/>
      <c r="C46" s="114">
        <v>12</v>
      </c>
      <c r="D46" s="62"/>
      <c r="E46" s="76" t="s">
        <v>33</v>
      </c>
      <c r="F46" s="41"/>
      <c r="G46" s="41"/>
      <c r="H46" s="78" t="str">
        <f t="shared" si="3"/>
        <v/>
      </c>
      <c r="I46" s="77" t="str">
        <f t="shared" si="4"/>
        <v/>
      </c>
      <c r="J46" s="39">
        <v>0.2</v>
      </c>
      <c r="K46" s="36">
        <v>1</v>
      </c>
      <c r="L46" s="79"/>
      <c r="M46" s="76" t="s">
        <v>19</v>
      </c>
      <c r="N46" s="77" t="str">
        <f>IF(OR(ISBLANK(Sample_volume),ISBLANK(Dilution),absorbance="",Factor="--"),"",(absorbance*Factor*1/Sample_volume*Dilution*0.04))</f>
        <v/>
      </c>
      <c r="O46" s="78" t="str">
        <f t="shared" si="2"/>
        <v/>
      </c>
      <c r="P46" s="9"/>
    </row>
    <row r="47" spans="1:16" x14ac:dyDescent="0.3">
      <c r="A47" s="5"/>
      <c r="B47" s="7"/>
      <c r="C47" s="115"/>
      <c r="D47" s="92"/>
      <c r="E47" s="80" t="s">
        <v>34</v>
      </c>
      <c r="F47" s="86"/>
      <c r="G47" s="86"/>
      <c r="H47" s="82" t="str">
        <f t="shared" si="3"/>
        <v/>
      </c>
      <c r="I47" s="81" t="str">
        <f t="shared" si="4"/>
        <v/>
      </c>
      <c r="J47" s="88">
        <v>0.2</v>
      </c>
      <c r="K47" s="89">
        <v>1</v>
      </c>
      <c r="L47" s="79"/>
      <c r="M47" s="80" t="s">
        <v>30</v>
      </c>
      <c r="N47" s="81" t="str">
        <f>IF(OR(ISBLANK(Sample_volume),ISBLANK(Dilution),absorbance="",Factor="--",H46=""),"",((H47-H46)*Factor*1/Sample_volume*Dilution*0.076))</f>
        <v/>
      </c>
      <c r="O47" s="82" t="str">
        <f t="shared" si="2"/>
        <v/>
      </c>
      <c r="P47" s="9"/>
    </row>
    <row r="48" spans="1:16" x14ac:dyDescent="0.3">
      <c r="A48" s="5"/>
      <c r="B48" s="7"/>
      <c r="C48" s="116"/>
      <c r="D48" s="93"/>
      <c r="E48" s="83" t="s">
        <v>37</v>
      </c>
      <c r="F48" s="87"/>
      <c r="G48" s="87"/>
      <c r="H48" s="85" t="str">
        <f t="shared" si="3"/>
        <v/>
      </c>
      <c r="I48" s="84" t="str">
        <f t="shared" si="4"/>
        <v/>
      </c>
      <c r="J48" s="90">
        <v>0.2</v>
      </c>
      <c r="K48" s="91">
        <v>1</v>
      </c>
      <c r="L48" s="80"/>
      <c r="M48" s="83" t="s">
        <v>38</v>
      </c>
      <c r="N48" s="84" t="str">
        <f>IF(OR(ISBLANK(Sample_volume),ISBLANK(Dilution),absorbance="",Factor="--",H46=""),"",((H48-H46)*Factor*1/Sample_volume*Dilution*0.076))</f>
        <v/>
      </c>
      <c r="O48" s="85" t="str">
        <f t="shared" si="2"/>
        <v/>
      </c>
      <c r="P48" s="9"/>
    </row>
    <row r="49" spans="1:16" x14ac:dyDescent="0.3">
      <c r="A49" s="5"/>
      <c r="B49" s="7"/>
      <c r="C49" s="114">
        <v>13</v>
      </c>
      <c r="D49" s="62"/>
      <c r="E49" s="76" t="s">
        <v>33</v>
      </c>
      <c r="F49" s="41"/>
      <c r="G49" s="41"/>
      <c r="H49" s="78" t="str">
        <f t="shared" si="3"/>
        <v/>
      </c>
      <c r="I49" s="77" t="str">
        <f t="shared" si="4"/>
        <v/>
      </c>
      <c r="J49" s="39">
        <v>0.2</v>
      </c>
      <c r="K49" s="36">
        <v>1</v>
      </c>
      <c r="L49" s="79"/>
      <c r="M49" s="76" t="s">
        <v>19</v>
      </c>
      <c r="N49" s="77" t="str">
        <f>IF(OR(ISBLANK(Sample_volume),ISBLANK(Dilution),absorbance="",Factor="--"),"",(absorbance*Factor*1/Sample_volume*Dilution*0.04))</f>
        <v/>
      </c>
      <c r="O49" s="78" t="str">
        <f t="shared" si="2"/>
        <v/>
      </c>
      <c r="P49" s="9"/>
    </row>
    <row r="50" spans="1:16" x14ac:dyDescent="0.3">
      <c r="A50" s="5"/>
      <c r="B50" s="7"/>
      <c r="C50" s="115"/>
      <c r="D50" s="92"/>
      <c r="E50" s="80" t="s">
        <v>34</v>
      </c>
      <c r="F50" s="86"/>
      <c r="G50" s="86"/>
      <c r="H50" s="82" t="str">
        <f t="shared" si="3"/>
        <v/>
      </c>
      <c r="I50" s="81" t="str">
        <f t="shared" si="4"/>
        <v/>
      </c>
      <c r="J50" s="88">
        <v>0.2</v>
      </c>
      <c r="K50" s="89">
        <v>1</v>
      </c>
      <c r="L50" s="79"/>
      <c r="M50" s="80" t="s">
        <v>30</v>
      </c>
      <c r="N50" s="81" t="str">
        <f>IF(OR(ISBLANK(Sample_volume),ISBLANK(Dilution),absorbance="",Factor="--",H49=""),"",((H50-H49)*Factor*1/Sample_volume*Dilution*0.076))</f>
        <v/>
      </c>
      <c r="O50" s="82" t="str">
        <f t="shared" si="2"/>
        <v/>
      </c>
      <c r="P50" s="9"/>
    </row>
    <row r="51" spans="1:16" x14ac:dyDescent="0.3">
      <c r="A51" s="5"/>
      <c r="B51" s="7"/>
      <c r="C51" s="116"/>
      <c r="D51" s="93"/>
      <c r="E51" s="83" t="s">
        <v>37</v>
      </c>
      <c r="F51" s="87"/>
      <c r="G51" s="87"/>
      <c r="H51" s="85" t="str">
        <f t="shared" si="3"/>
        <v/>
      </c>
      <c r="I51" s="84" t="str">
        <f t="shared" si="4"/>
        <v/>
      </c>
      <c r="J51" s="90">
        <v>0.2</v>
      </c>
      <c r="K51" s="91">
        <v>1</v>
      </c>
      <c r="L51" s="80"/>
      <c r="M51" s="83" t="s">
        <v>38</v>
      </c>
      <c r="N51" s="84" t="str">
        <f>IF(OR(ISBLANK(Sample_volume),ISBLANK(Dilution),absorbance="",Factor="--",H49=""),"",((H51-H49)*Factor*1/Sample_volume*Dilution*0.076))</f>
        <v/>
      </c>
      <c r="O51" s="85" t="str">
        <f t="shared" si="2"/>
        <v/>
      </c>
      <c r="P51" s="9"/>
    </row>
    <row r="52" spans="1:16" x14ac:dyDescent="0.3">
      <c r="A52" s="5"/>
      <c r="B52" s="7"/>
      <c r="C52" s="114">
        <v>14</v>
      </c>
      <c r="D52" s="62"/>
      <c r="E52" s="76" t="s">
        <v>33</v>
      </c>
      <c r="F52" s="41"/>
      <c r="G52" s="41"/>
      <c r="H52" s="78" t="str">
        <f t="shared" si="3"/>
        <v/>
      </c>
      <c r="I52" s="77" t="str">
        <f t="shared" si="4"/>
        <v/>
      </c>
      <c r="J52" s="39">
        <v>0.2</v>
      </c>
      <c r="K52" s="36">
        <v>1</v>
      </c>
      <c r="L52" s="79"/>
      <c r="M52" s="76" t="s">
        <v>19</v>
      </c>
      <c r="N52" s="77" t="str">
        <f>IF(OR(ISBLANK(Sample_volume),ISBLANK(Dilution),absorbance="",Factor="--"),"",(absorbance*Factor*1/Sample_volume*Dilution*0.04))</f>
        <v/>
      </c>
      <c r="O52" s="78" t="str">
        <f t="shared" si="2"/>
        <v/>
      </c>
      <c r="P52" s="9"/>
    </row>
    <row r="53" spans="1:16" x14ac:dyDescent="0.3">
      <c r="A53" s="5"/>
      <c r="B53" s="7"/>
      <c r="C53" s="115"/>
      <c r="D53" s="92"/>
      <c r="E53" s="80" t="s">
        <v>34</v>
      </c>
      <c r="F53" s="86"/>
      <c r="G53" s="86"/>
      <c r="H53" s="82" t="str">
        <f t="shared" si="3"/>
        <v/>
      </c>
      <c r="I53" s="81" t="str">
        <f t="shared" si="4"/>
        <v/>
      </c>
      <c r="J53" s="88">
        <v>0.2</v>
      </c>
      <c r="K53" s="89">
        <v>1</v>
      </c>
      <c r="L53" s="79"/>
      <c r="M53" s="80" t="s">
        <v>30</v>
      </c>
      <c r="N53" s="81" t="str">
        <f>IF(OR(ISBLANK(Sample_volume),ISBLANK(Dilution),absorbance="",Factor="--",H52=""),"",((H53-H52)*Factor*1/Sample_volume*Dilution*0.076))</f>
        <v/>
      </c>
      <c r="O53" s="82" t="str">
        <f t="shared" si="2"/>
        <v/>
      </c>
      <c r="P53" s="9"/>
    </row>
    <row r="54" spans="1:16" x14ac:dyDescent="0.3">
      <c r="A54" s="5"/>
      <c r="B54" s="7"/>
      <c r="C54" s="116"/>
      <c r="D54" s="93"/>
      <c r="E54" s="83" t="s">
        <v>37</v>
      </c>
      <c r="F54" s="87"/>
      <c r="G54" s="87"/>
      <c r="H54" s="85" t="str">
        <f t="shared" si="3"/>
        <v/>
      </c>
      <c r="I54" s="84" t="str">
        <f t="shared" si="4"/>
        <v/>
      </c>
      <c r="J54" s="90">
        <v>0.2</v>
      </c>
      <c r="K54" s="91">
        <v>1</v>
      </c>
      <c r="L54" s="80"/>
      <c r="M54" s="83" t="s">
        <v>38</v>
      </c>
      <c r="N54" s="84" t="str">
        <f>IF(OR(ISBLANK(Sample_volume),ISBLANK(Dilution),absorbance="",Factor="--",H52=""),"",((H54-H52)*Factor*1/Sample_volume*Dilution*0.076))</f>
        <v/>
      </c>
      <c r="O54" s="85" t="str">
        <f t="shared" si="2"/>
        <v/>
      </c>
      <c r="P54" s="9"/>
    </row>
    <row r="55" spans="1:16" x14ac:dyDescent="0.3">
      <c r="A55" s="5"/>
      <c r="B55" s="7"/>
      <c r="C55" s="114">
        <v>15</v>
      </c>
      <c r="D55" s="62"/>
      <c r="E55" s="76" t="s">
        <v>33</v>
      </c>
      <c r="F55" s="41"/>
      <c r="G55" s="41"/>
      <c r="H55" s="78" t="str">
        <f t="shared" si="3"/>
        <v/>
      </c>
      <c r="I55" s="77" t="str">
        <f t="shared" si="4"/>
        <v/>
      </c>
      <c r="J55" s="39">
        <v>0.2</v>
      </c>
      <c r="K55" s="36">
        <v>1</v>
      </c>
      <c r="L55" s="79"/>
      <c r="M55" s="76" t="s">
        <v>19</v>
      </c>
      <c r="N55" s="77" t="str">
        <f>IF(OR(ISBLANK(Sample_volume),ISBLANK(Dilution),absorbance="",Factor="--"),"",(absorbance*Factor*1/Sample_volume*Dilution*0.04))</f>
        <v/>
      </c>
      <c r="O55" s="78" t="str">
        <f t="shared" si="2"/>
        <v/>
      </c>
      <c r="P55" s="9"/>
    </row>
    <row r="56" spans="1:16" x14ac:dyDescent="0.3">
      <c r="A56" s="5"/>
      <c r="B56" s="7"/>
      <c r="C56" s="115"/>
      <c r="D56" s="92"/>
      <c r="E56" s="80" t="s">
        <v>34</v>
      </c>
      <c r="F56" s="86"/>
      <c r="G56" s="86"/>
      <c r="H56" s="82" t="str">
        <f t="shared" si="3"/>
        <v/>
      </c>
      <c r="I56" s="81" t="str">
        <f t="shared" si="4"/>
        <v/>
      </c>
      <c r="J56" s="88">
        <v>0.2</v>
      </c>
      <c r="K56" s="89">
        <v>1</v>
      </c>
      <c r="L56" s="79"/>
      <c r="M56" s="80" t="s">
        <v>30</v>
      </c>
      <c r="N56" s="81" t="str">
        <f>IF(OR(ISBLANK(Sample_volume),ISBLANK(Dilution),absorbance="",Factor="--",H55=""),"",((H56-H55)*Factor*1/Sample_volume*Dilution*0.076))</f>
        <v/>
      </c>
      <c r="O56" s="82" t="str">
        <f t="shared" si="2"/>
        <v/>
      </c>
      <c r="P56" s="9"/>
    </row>
    <row r="57" spans="1:16" x14ac:dyDescent="0.3">
      <c r="A57" s="5"/>
      <c r="B57" s="7"/>
      <c r="C57" s="116"/>
      <c r="D57" s="93"/>
      <c r="E57" s="83" t="s">
        <v>37</v>
      </c>
      <c r="F57" s="87"/>
      <c r="G57" s="87"/>
      <c r="H57" s="85" t="str">
        <f t="shared" si="3"/>
        <v/>
      </c>
      <c r="I57" s="84" t="str">
        <f t="shared" si="4"/>
        <v/>
      </c>
      <c r="J57" s="90">
        <v>0.2</v>
      </c>
      <c r="K57" s="91">
        <v>1</v>
      </c>
      <c r="L57" s="80"/>
      <c r="M57" s="83" t="s">
        <v>38</v>
      </c>
      <c r="N57" s="84" t="str">
        <f>IF(OR(ISBLANK(Sample_volume),ISBLANK(Dilution),absorbance="",Factor="--",H55=""),"",((H57-H55)*Factor*1/Sample_volume*Dilution*0.076))</f>
        <v/>
      </c>
      <c r="O57" s="85" t="str">
        <f t="shared" si="2"/>
        <v/>
      </c>
      <c r="P57" s="9"/>
    </row>
    <row r="58" spans="1:16" x14ac:dyDescent="0.3">
      <c r="A58" s="5"/>
      <c r="B58" s="7"/>
      <c r="C58" s="114">
        <v>16</v>
      </c>
      <c r="D58" s="62"/>
      <c r="E58" s="76" t="s">
        <v>33</v>
      </c>
      <c r="F58" s="41"/>
      <c r="G58" s="41"/>
      <c r="H58" s="78" t="str">
        <f t="shared" si="3"/>
        <v/>
      </c>
      <c r="I58" s="77" t="str">
        <f t="shared" si="4"/>
        <v/>
      </c>
      <c r="J58" s="39">
        <v>0.2</v>
      </c>
      <c r="K58" s="36">
        <v>1</v>
      </c>
      <c r="L58" s="79"/>
      <c r="M58" s="76" t="s">
        <v>19</v>
      </c>
      <c r="N58" s="77" t="str">
        <f>IF(OR(ISBLANK(Sample_volume),ISBLANK(Dilution),absorbance="",Factor="--"),"",(absorbance*Factor*1/Sample_volume*Dilution*0.04))</f>
        <v/>
      </c>
      <c r="O58" s="78" t="str">
        <f t="shared" si="2"/>
        <v/>
      </c>
      <c r="P58" s="9"/>
    </row>
    <row r="59" spans="1:16" x14ac:dyDescent="0.3">
      <c r="A59" s="5"/>
      <c r="B59" s="7"/>
      <c r="C59" s="115"/>
      <c r="D59" s="92"/>
      <c r="E59" s="80" t="s">
        <v>34</v>
      </c>
      <c r="F59" s="86"/>
      <c r="G59" s="86"/>
      <c r="H59" s="82" t="str">
        <f t="shared" si="3"/>
        <v/>
      </c>
      <c r="I59" s="81" t="str">
        <f t="shared" si="4"/>
        <v/>
      </c>
      <c r="J59" s="88">
        <v>0.2</v>
      </c>
      <c r="K59" s="89">
        <v>1</v>
      </c>
      <c r="L59" s="79"/>
      <c r="M59" s="80" t="s">
        <v>30</v>
      </c>
      <c r="N59" s="81" t="str">
        <f>IF(OR(ISBLANK(Sample_volume),ISBLANK(Dilution),absorbance="",Factor="--",H58=""),"",((H59-H58)*Factor*1/Sample_volume*Dilution*0.076))</f>
        <v/>
      </c>
      <c r="O59" s="82" t="str">
        <f t="shared" si="2"/>
        <v/>
      </c>
      <c r="P59" s="9"/>
    </row>
    <row r="60" spans="1:16" x14ac:dyDescent="0.3">
      <c r="A60" s="5"/>
      <c r="B60" s="7"/>
      <c r="C60" s="116"/>
      <c r="D60" s="93"/>
      <c r="E60" s="83" t="s">
        <v>37</v>
      </c>
      <c r="F60" s="87"/>
      <c r="G60" s="87"/>
      <c r="H60" s="85" t="str">
        <f t="shared" si="3"/>
        <v/>
      </c>
      <c r="I60" s="84" t="str">
        <f t="shared" si="4"/>
        <v/>
      </c>
      <c r="J60" s="90">
        <v>0.2</v>
      </c>
      <c r="K60" s="91">
        <v>1</v>
      </c>
      <c r="L60" s="80"/>
      <c r="M60" s="83" t="s">
        <v>38</v>
      </c>
      <c r="N60" s="84" t="str">
        <f>IF(OR(ISBLANK(Sample_volume),ISBLANK(Dilution),absorbance="",Factor="--",H58=""),"",((H60-H58)*Factor*1/Sample_volume*Dilution*0.076))</f>
        <v/>
      </c>
      <c r="O60" s="85" t="str">
        <f t="shared" si="2"/>
        <v/>
      </c>
      <c r="P60" s="9"/>
    </row>
    <row r="61" spans="1:16" x14ac:dyDescent="0.3">
      <c r="A61" s="5"/>
      <c r="B61" s="7"/>
      <c r="C61" s="114">
        <v>17</v>
      </c>
      <c r="D61" s="62"/>
      <c r="E61" s="76" t="s">
        <v>33</v>
      </c>
      <c r="F61" s="41"/>
      <c r="G61" s="41"/>
      <c r="H61" s="78" t="str">
        <f t="shared" si="3"/>
        <v/>
      </c>
      <c r="I61" s="77" t="str">
        <f t="shared" si="4"/>
        <v/>
      </c>
      <c r="J61" s="39">
        <v>0.2</v>
      </c>
      <c r="K61" s="36">
        <v>1</v>
      </c>
      <c r="L61" s="79"/>
      <c r="M61" s="76" t="s">
        <v>19</v>
      </c>
      <c r="N61" s="77" t="str">
        <f>IF(OR(ISBLANK(Sample_volume),ISBLANK(Dilution),absorbance="",Factor="--"),"",(absorbance*Factor*1/Sample_volume*Dilution*0.04))</f>
        <v/>
      </c>
      <c r="O61" s="78" t="str">
        <f t="shared" si="2"/>
        <v/>
      </c>
      <c r="P61" s="9"/>
    </row>
    <row r="62" spans="1:16" x14ac:dyDescent="0.3">
      <c r="A62" s="5"/>
      <c r="B62" s="7"/>
      <c r="C62" s="115"/>
      <c r="D62" s="92"/>
      <c r="E62" s="80" t="s">
        <v>34</v>
      </c>
      <c r="F62" s="86"/>
      <c r="G62" s="86"/>
      <c r="H62" s="82" t="str">
        <f t="shared" si="3"/>
        <v/>
      </c>
      <c r="I62" s="81" t="str">
        <f t="shared" si="4"/>
        <v/>
      </c>
      <c r="J62" s="88">
        <v>0.2</v>
      </c>
      <c r="K62" s="89">
        <v>1</v>
      </c>
      <c r="L62" s="79"/>
      <c r="M62" s="80" t="s">
        <v>30</v>
      </c>
      <c r="N62" s="81" t="str">
        <f>IF(OR(ISBLANK(Sample_volume),ISBLANK(Dilution),absorbance="",Factor="--",H61=""),"",((H62-H61)*Factor*1/Sample_volume*Dilution*0.076))</f>
        <v/>
      </c>
      <c r="O62" s="82" t="str">
        <f t="shared" si="2"/>
        <v/>
      </c>
      <c r="P62" s="9"/>
    </row>
    <row r="63" spans="1:16" x14ac:dyDescent="0.3">
      <c r="A63" s="5"/>
      <c r="B63" s="7"/>
      <c r="C63" s="116"/>
      <c r="D63" s="93"/>
      <c r="E63" s="83" t="s">
        <v>37</v>
      </c>
      <c r="F63" s="87"/>
      <c r="G63" s="87"/>
      <c r="H63" s="85" t="str">
        <f t="shared" si="3"/>
        <v/>
      </c>
      <c r="I63" s="84" t="str">
        <f t="shared" si="4"/>
        <v/>
      </c>
      <c r="J63" s="90">
        <v>0.2</v>
      </c>
      <c r="K63" s="91">
        <v>1</v>
      </c>
      <c r="L63" s="80"/>
      <c r="M63" s="83" t="s">
        <v>38</v>
      </c>
      <c r="N63" s="84" t="str">
        <f>IF(OR(ISBLANK(Sample_volume),ISBLANK(Dilution),absorbance="",Factor="--",H61=""),"",((H63-H61)*Factor*1/Sample_volume*Dilution*0.076))</f>
        <v/>
      </c>
      <c r="O63" s="85" t="str">
        <f t="shared" si="2"/>
        <v/>
      </c>
      <c r="P63" s="9"/>
    </row>
    <row r="64" spans="1:16" x14ac:dyDescent="0.3">
      <c r="A64" s="5"/>
      <c r="B64" s="7"/>
      <c r="C64" s="114">
        <v>18</v>
      </c>
      <c r="D64" s="62"/>
      <c r="E64" s="76" t="s">
        <v>33</v>
      </c>
      <c r="F64" s="41"/>
      <c r="G64" s="41"/>
      <c r="H64" s="78" t="str">
        <f t="shared" si="3"/>
        <v/>
      </c>
      <c r="I64" s="77" t="str">
        <f t="shared" si="4"/>
        <v/>
      </c>
      <c r="J64" s="39">
        <v>0.2</v>
      </c>
      <c r="K64" s="36">
        <v>1</v>
      </c>
      <c r="L64" s="79"/>
      <c r="M64" s="76" t="s">
        <v>19</v>
      </c>
      <c r="N64" s="77" t="str">
        <f>IF(OR(ISBLANK(Sample_volume),ISBLANK(Dilution),absorbance="",Factor="--"),"",(absorbance*Factor*1/Sample_volume*Dilution*0.04))</f>
        <v/>
      </c>
      <c r="O64" s="78" t="str">
        <f t="shared" si="2"/>
        <v/>
      </c>
      <c r="P64" s="9"/>
    </row>
    <row r="65" spans="1:16" x14ac:dyDescent="0.3">
      <c r="A65" s="5"/>
      <c r="B65" s="7"/>
      <c r="C65" s="115"/>
      <c r="D65" s="92"/>
      <c r="E65" s="80" t="s">
        <v>34</v>
      </c>
      <c r="F65" s="86"/>
      <c r="G65" s="86"/>
      <c r="H65" s="82" t="str">
        <f t="shared" si="3"/>
        <v/>
      </c>
      <c r="I65" s="81" t="str">
        <f t="shared" si="4"/>
        <v/>
      </c>
      <c r="J65" s="88">
        <v>0.2</v>
      </c>
      <c r="K65" s="89">
        <v>1</v>
      </c>
      <c r="L65" s="79"/>
      <c r="M65" s="80" t="s">
        <v>30</v>
      </c>
      <c r="N65" s="81" t="str">
        <f>IF(OR(ISBLANK(Sample_volume),ISBLANK(Dilution),absorbance="",Factor="--",H64=""),"",((H65-H64)*Factor*1/Sample_volume*Dilution*0.076))</f>
        <v/>
      </c>
      <c r="O65" s="82" t="str">
        <f t="shared" si="2"/>
        <v/>
      </c>
      <c r="P65" s="9"/>
    </row>
    <row r="66" spans="1:16" x14ac:dyDescent="0.3">
      <c r="A66" s="5"/>
      <c r="B66" s="7"/>
      <c r="C66" s="116"/>
      <c r="D66" s="93"/>
      <c r="E66" s="83" t="s">
        <v>37</v>
      </c>
      <c r="F66" s="87"/>
      <c r="G66" s="87"/>
      <c r="H66" s="85" t="str">
        <f t="shared" si="3"/>
        <v/>
      </c>
      <c r="I66" s="84" t="str">
        <f t="shared" si="4"/>
        <v/>
      </c>
      <c r="J66" s="90">
        <v>0.2</v>
      </c>
      <c r="K66" s="91">
        <v>1</v>
      </c>
      <c r="L66" s="80"/>
      <c r="M66" s="83" t="s">
        <v>38</v>
      </c>
      <c r="N66" s="84" t="str">
        <f>IF(OR(ISBLANK(Sample_volume),ISBLANK(Dilution),absorbance="",Factor="--",H64=""),"",((H66-H64)*Factor*1/Sample_volume*Dilution*0.076))</f>
        <v/>
      </c>
      <c r="O66" s="85" t="str">
        <f t="shared" si="2"/>
        <v/>
      </c>
      <c r="P66" s="9"/>
    </row>
    <row r="67" spans="1:16" x14ac:dyDescent="0.3">
      <c r="A67" s="5"/>
      <c r="B67" s="7"/>
      <c r="C67" s="114">
        <v>19</v>
      </c>
      <c r="D67" s="62"/>
      <c r="E67" s="76" t="s">
        <v>33</v>
      </c>
      <c r="F67" s="41"/>
      <c r="G67" s="41"/>
      <c r="H67" s="78" t="str">
        <f t="shared" si="3"/>
        <v/>
      </c>
      <c r="I67" s="77" t="str">
        <f t="shared" si="4"/>
        <v/>
      </c>
      <c r="J67" s="39">
        <v>0.2</v>
      </c>
      <c r="K67" s="36">
        <v>1</v>
      </c>
      <c r="L67" s="79"/>
      <c r="M67" s="76" t="s">
        <v>19</v>
      </c>
      <c r="N67" s="77" t="str">
        <f>IF(OR(ISBLANK(Sample_volume),ISBLANK(Dilution),absorbance="",Factor="--"),"",(absorbance*Factor*1/Sample_volume*Dilution*0.04))</f>
        <v/>
      </c>
      <c r="O67" s="78" t="str">
        <f t="shared" si="2"/>
        <v/>
      </c>
      <c r="P67" s="9"/>
    </row>
    <row r="68" spans="1:16" x14ac:dyDescent="0.3">
      <c r="A68" s="5"/>
      <c r="B68" s="7"/>
      <c r="C68" s="115"/>
      <c r="D68" s="92"/>
      <c r="E68" s="80" t="s">
        <v>34</v>
      </c>
      <c r="F68" s="86"/>
      <c r="G68" s="86"/>
      <c r="H68" s="82" t="str">
        <f t="shared" si="3"/>
        <v/>
      </c>
      <c r="I68" s="81" t="str">
        <f t="shared" si="4"/>
        <v/>
      </c>
      <c r="J68" s="88">
        <v>0.2</v>
      </c>
      <c r="K68" s="89">
        <v>1</v>
      </c>
      <c r="L68" s="79"/>
      <c r="M68" s="80" t="s">
        <v>30</v>
      </c>
      <c r="N68" s="81" t="str">
        <f>IF(OR(ISBLANK(Sample_volume),ISBLANK(Dilution),absorbance="",Factor="--",H67=""),"",((H68-H67)*Factor*1/Sample_volume*Dilution*0.076))</f>
        <v/>
      </c>
      <c r="O68" s="82" t="str">
        <f t="shared" si="2"/>
        <v/>
      </c>
      <c r="P68" s="9"/>
    </row>
    <row r="69" spans="1:16" x14ac:dyDescent="0.3">
      <c r="A69" s="5"/>
      <c r="B69" s="7"/>
      <c r="C69" s="116"/>
      <c r="D69" s="93"/>
      <c r="E69" s="83" t="s">
        <v>37</v>
      </c>
      <c r="F69" s="87"/>
      <c r="G69" s="87"/>
      <c r="H69" s="85" t="str">
        <f t="shared" si="3"/>
        <v/>
      </c>
      <c r="I69" s="84" t="str">
        <f t="shared" si="4"/>
        <v/>
      </c>
      <c r="J69" s="90">
        <v>0.2</v>
      </c>
      <c r="K69" s="91">
        <v>1</v>
      </c>
      <c r="L69" s="80"/>
      <c r="M69" s="83" t="s">
        <v>38</v>
      </c>
      <c r="N69" s="84" t="str">
        <f>IF(OR(ISBLANK(Sample_volume),ISBLANK(Dilution),absorbance="",Factor="--",H67=""),"",((H69-H67)*Factor*1/Sample_volume*Dilution*0.076))</f>
        <v/>
      </c>
      <c r="O69" s="85" t="str">
        <f t="shared" si="2"/>
        <v/>
      </c>
      <c r="P69" s="9"/>
    </row>
    <row r="70" spans="1:16" x14ac:dyDescent="0.3">
      <c r="A70" s="5"/>
      <c r="B70" s="7"/>
      <c r="C70" s="114">
        <v>20</v>
      </c>
      <c r="D70" s="62"/>
      <c r="E70" s="76" t="s">
        <v>33</v>
      </c>
      <c r="F70" s="41"/>
      <c r="G70" s="41"/>
      <c r="H70" s="78" t="str">
        <f t="shared" si="3"/>
        <v/>
      </c>
      <c r="I70" s="77" t="str">
        <f t="shared" si="4"/>
        <v/>
      </c>
      <c r="J70" s="39">
        <v>0.2</v>
      </c>
      <c r="K70" s="36">
        <v>1</v>
      </c>
      <c r="L70" s="79"/>
      <c r="M70" s="76" t="s">
        <v>19</v>
      </c>
      <c r="N70" s="77" t="str">
        <f>IF(OR(ISBLANK(Sample_volume),ISBLANK(Dilution),absorbance="",Factor="--"),"",(absorbance*Factor*1/Sample_volume*Dilution*0.04))</f>
        <v/>
      </c>
      <c r="O70" s="78" t="str">
        <f t="shared" si="2"/>
        <v/>
      </c>
      <c r="P70" s="9"/>
    </row>
    <row r="71" spans="1:16" x14ac:dyDescent="0.3">
      <c r="A71" s="5"/>
      <c r="B71" s="7"/>
      <c r="C71" s="115"/>
      <c r="D71" s="92"/>
      <c r="E71" s="80" t="s">
        <v>34</v>
      </c>
      <c r="F71" s="86"/>
      <c r="G71" s="86"/>
      <c r="H71" s="82" t="str">
        <f t="shared" si="3"/>
        <v/>
      </c>
      <c r="I71" s="81" t="str">
        <f t="shared" si="4"/>
        <v/>
      </c>
      <c r="J71" s="88">
        <v>0.2</v>
      </c>
      <c r="K71" s="89">
        <v>1</v>
      </c>
      <c r="L71" s="79"/>
      <c r="M71" s="80" t="s">
        <v>30</v>
      </c>
      <c r="N71" s="81" t="str">
        <f>IF(OR(ISBLANK(Sample_volume),ISBLANK(Dilution),absorbance="",Factor="--",H70=""),"",((H71-H70)*Factor*1/Sample_volume*Dilution*0.076))</f>
        <v/>
      </c>
      <c r="O71" s="82" t="str">
        <f t="shared" si="2"/>
        <v/>
      </c>
      <c r="P71" s="9"/>
    </row>
    <row r="72" spans="1:16" x14ac:dyDescent="0.3">
      <c r="A72" s="5"/>
      <c r="B72" s="7"/>
      <c r="C72" s="116"/>
      <c r="D72" s="93"/>
      <c r="E72" s="83" t="s">
        <v>37</v>
      </c>
      <c r="F72" s="87"/>
      <c r="G72" s="87"/>
      <c r="H72" s="85" t="str">
        <f t="shared" si="3"/>
        <v/>
      </c>
      <c r="I72" s="84" t="str">
        <f t="shared" si="4"/>
        <v/>
      </c>
      <c r="J72" s="90">
        <v>0.2</v>
      </c>
      <c r="K72" s="91">
        <v>1</v>
      </c>
      <c r="L72" s="80"/>
      <c r="M72" s="83" t="s">
        <v>38</v>
      </c>
      <c r="N72" s="84" t="str">
        <f>IF(OR(ISBLANK(Sample_volume),ISBLANK(Dilution),absorbance="",Factor="--",H70=""),"",((H72-H70)*Factor*1/Sample_volume*Dilution*0.076))</f>
        <v/>
      </c>
      <c r="O72" s="85" t="str">
        <f t="shared" si="2"/>
        <v/>
      </c>
      <c r="P72" s="9"/>
    </row>
    <row r="73" spans="1:16" x14ac:dyDescent="0.3">
      <c r="A73" s="5"/>
      <c r="B73" s="7"/>
      <c r="C73" s="7"/>
      <c r="D73" s="7"/>
      <c r="E73" s="59"/>
      <c r="F73" s="59"/>
      <c r="G73" s="59"/>
      <c r="H73" s="59"/>
      <c r="I73" s="7"/>
      <c r="J73" s="7"/>
      <c r="K73" s="7"/>
      <c r="L73" s="59"/>
      <c r="M73" s="59"/>
      <c r="N73" s="59"/>
      <c r="O73" s="59"/>
      <c r="P73" s="7"/>
    </row>
    <row r="74" spans="1:16" x14ac:dyDescent="0.3">
      <c r="A74" s="5"/>
      <c r="B74" s="7"/>
      <c r="C74" s="7"/>
      <c r="D74" s="7"/>
      <c r="E74" s="59"/>
      <c r="F74" s="59"/>
      <c r="G74" s="59"/>
      <c r="H74" s="59"/>
      <c r="I74" s="7"/>
      <c r="J74" s="7"/>
      <c r="K74" s="7"/>
      <c r="L74" s="59"/>
      <c r="M74" s="59"/>
      <c r="N74" s="59"/>
      <c r="O74" s="59"/>
      <c r="P74" s="7"/>
    </row>
    <row r="75" spans="1:16" ht="9.4" customHeight="1" x14ac:dyDescent="0.3">
      <c r="A75" s="5"/>
      <c r="B75" s="7"/>
      <c r="C75" s="7"/>
      <c r="D75" s="7"/>
      <c r="E75" s="7"/>
      <c r="F75" s="7"/>
      <c r="G75" s="7"/>
      <c r="H75" s="7"/>
      <c r="I75" s="7"/>
      <c r="J75" s="7"/>
      <c r="K75" s="7"/>
      <c r="L75" s="7"/>
      <c r="M75" s="7"/>
      <c r="N75" s="7"/>
      <c r="O75" s="7"/>
      <c r="P75" s="7"/>
    </row>
    <row r="76" spans="1:16" ht="400.15" customHeight="1" x14ac:dyDescent="0.3"/>
  </sheetData>
  <sheetProtection password="8E71" sheet="1" objects="1" scenarios="1"/>
  <mergeCells count="21">
    <mergeCell ref="C55:C57"/>
    <mergeCell ref="C34:C36"/>
    <mergeCell ref="C37:C39"/>
    <mergeCell ref="C22:C24"/>
    <mergeCell ref="C25:C27"/>
    <mergeCell ref="C19:C21"/>
    <mergeCell ref="C52:C54"/>
    <mergeCell ref="C31:C33"/>
    <mergeCell ref="C28:C30"/>
    <mergeCell ref="C46:C48"/>
    <mergeCell ref="C49:C51"/>
    <mergeCell ref="E4:H4"/>
    <mergeCell ref="C70:C72"/>
    <mergeCell ref="C58:C60"/>
    <mergeCell ref="C61:C63"/>
    <mergeCell ref="C64:C66"/>
    <mergeCell ref="C67:C69"/>
    <mergeCell ref="C16:C18"/>
    <mergeCell ref="C40:C42"/>
    <mergeCell ref="C43:C45"/>
    <mergeCell ref="C13:C15"/>
  </mergeCells>
  <phoneticPr fontId="0" type="noConversion"/>
  <dataValidations count="3">
    <dataValidation type="decimal" errorStyle="warning" allowBlank="1" showErrorMessage="1" error="Please enter numeric values only." sqref="O73:O74 H73:H74">
      <formula1>0</formula1>
      <formula2>100</formula2>
    </dataValidation>
    <dataValidation type="decimal" allowBlank="1" showErrorMessage="1" error="Please enter numeric values only." sqref="E73:G74">
      <formula1>0</formula1>
      <formula2>100</formula2>
    </dataValidation>
    <dataValidation allowBlank="1" showInputMessage="1" sqref="A6:D9 L6:IV9 J7:K8 F6:H9 I9:K9 I6:K6"/>
  </dataValidations>
  <pageMargins left="0.59055118110236227" right="0.59055118110236227" top="0.59055118110236227" bottom="0.98425196850393704" header="0.51181102362204722" footer="0.51181102362204722"/>
  <pageSetup paperSize="9" scale="87" fitToHeight="3" orientation="landscape" horizontalDpi="360" verticalDpi="360" r:id="rId1"/>
  <headerFooter alignWithMargins="0">
    <oddFooter>&amp;LPrinted on &amp;D, Page &amp;P of &amp;N</oddFooter>
  </headerFooter>
  <rowBreaks count="2" manualBreakCount="2">
    <brk id="27" min="1" max="17" man="1"/>
    <brk id="60" min="1" max="1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20</vt:i4>
      </vt:variant>
    </vt:vector>
  </HeadingPairs>
  <TitlesOfParts>
    <vt:vector size="22" baseType="lpstr">
      <vt:lpstr>Instructions</vt:lpstr>
      <vt:lpstr>MegaCalc</vt:lpstr>
      <vt:lpstr>absorbance</vt:lpstr>
      <vt:lpstr>Concentration_gL</vt:lpstr>
      <vt:lpstr>Instructions!Contact_us</vt:lpstr>
      <vt:lpstr>Dilution</vt:lpstr>
      <vt:lpstr>Factor</vt:lpstr>
      <vt:lpstr>Instructions!Instructions</vt:lpstr>
      <vt:lpstr>Instructions!Print_Area</vt:lpstr>
      <vt:lpstr>MegaCalc!Print_Area</vt:lpstr>
      <vt:lpstr>MegaCalc!Print_Titles</vt:lpstr>
      <vt:lpstr>Replicate_1</vt:lpstr>
      <vt:lpstr>Replicate_2</vt:lpstr>
      <vt:lpstr>Replicate_3</vt:lpstr>
      <vt:lpstr>Replicate_4</vt:lpstr>
      <vt:lpstr>Instructions!Replicate_ave</vt:lpstr>
      <vt:lpstr>Replicate_ave</vt:lpstr>
      <vt:lpstr>sample_1</vt:lpstr>
      <vt:lpstr>sample_2</vt:lpstr>
      <vt:lpstr>Sample_ave</vt:lpstr>
      <vt:lpstr>Sample_volume</vt:lpstr>
      <vt:lpstr>use_mega_calculator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Megazyme</dc:creator>
  <cp:lastModifiedBy>Maciej Peplinski</cp:lastModifiedBy>
  <cp:lastPrinted>2011-08-08T15:33:41Z</cp:lastPrinted>
  <dcterms:created xsi:type="dcterms:W3CDTF">2004-10-05T18:50:23Z</dcterms:created>
  <dcterms:modified xsi:type="dcterms:W3CDTF">2019-09-13T09:04:35Z</dcterms:modified>
</cp:coreProperties>
</file>