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LATE\"/>
    </mc:Choice>
  </mc:AlternateContent>
  <xr:revisionPtr revIDLastSave="0" documentId="13_ncr:48009_{6026998F-036F-4593-9E1F-4498E7811B00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Instructions!$C$47</definedName>
    <definedName name="Dilution">MegaCalc!$H$14:$H$33</definedName>
    <definedName name="Instructions">Instructions!$A$2</definedName>
    <definedName name="_xlnm.Print_Area" localSheetId="0">Instructions!$B$2:$O$46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F10" i="1"/>
  <c r="J15" i="1" s="1"/>
  <c r="L15" i="1" s="1"/>
  <c r="P15" i="1" s="1"/>
  <c r="Q15" i="1" s="1"/>
  <c r="J14" i="1"/>
  <c r="L14" i="1"/>
  <c r="P14" i="1" s="1"/>
  <c r="Q14" i="1" s="1"/>
  <c r="K14" i="1"/>
  <c r="M14" i="1"/>
  <c r="K15" i="1"/>
  <c r="M15" i="1"/>
  <c r="J16" i="1"/>
  <c r="L16" i="1"/>
  <c r="P16" i="1" s="1"/>
  <c r="Q16" i="1" s="1"/>
  <c r="K16" i="1"/>
  <c r="M16" i="1"/>
  <c r="K17" i="1"/>
  <c r="M17" i="1"/>
  <c r="J18" i="1"/>
  <c r="L18" i="1"/>
  <c r="P18" i="1" s="1"/>
  <c r="Q18" i="1" s="1"/>
  <c r="K18" i="1"/>
  <c r="M18" i="1"/>
  <c r="K19" i="1"/>
  <c r="M19" i="1"/>
  <c r="J20" i="1"/>
  <c r="L20" i="1"/>
  <c r="P20" i="1" s="1"/>
  <c r="Q20" i="1" s="1"/>
  <c r="K20" i="1"/>
  <c r="M20" i="1"/>
  <c r="K21" i="1"/>
  <c r="M21" i="1"/>
  <c r="J22" i="1"/>
  <c r="L22" i="1"/>
  <c r="P22" i="1" s="1"/>
  <c r="Q22" i="1" s="1"/>
  <c r="K22" i="1"/>
  <c r="M22" i="1"/>
  <c r="K23" i="1"/>
  <c r="M23" i="1"/>
  <c r="J24" i="1"/>
  <c r="L24" i="1"/>
  <c r="P24" i="1" s="1"/>
  <c r="Q24" i="1" s="1"/>
  <c r="K24" i="1"/>
  <c r="M24" i="1"/>
  <c r="K25" i="1"/>
  <c r="M25" i="1"/>
  <c r="J26" i="1"/>
  <c r="L26" i="1"/>
  <c r="P26" i="1" s="1"/>
  <c r="Q26" i="1" s="1"/>
  <c r="K26" i="1"/>
  <c r="M26" i="1"/>
  <c r="K27" i="1"/>
  <c r="M27" i="1"/>
  <c r="J28" i="1"/>
  <c r="L28" i="1"/>
  <c r="P28" i="1" s="1"/>
  <c r="Q28" i="1" s="1"/>
  <c r="K28" i="1"/>
  <c r="M28" i="1"/>
  <c r="K29" i="1"/>
  <c r="M29" i="1"/>
  <c r="J30" i="1"/>
  <c r="L30" i="1"/>
  <c r="P30" i="1" s="1"/>
  <c r="Q30" i="1" s="1"/>
  <c r="K30" i="1"/>
  <c r="M30" i="1"/>
  <c r="K31" i="1"/>
  <c r="M31" i="1"/>
  <c r="J32" i="1"/>
  <c r="L32" i="1"/>
  <c r="P32" i="1" s="1"/>
  <c r="Q32" i="1" s="1"/>
  <c r="K32" i="1"/>
  <c r="M32" i="1"/>
  <c r="K33" i="1"/>
  <c r="M33" i="1"/>
  <c r="J33" i="1" l="1"/>
  <c r="L33" i="1" s="1"/>
  <c r="P33" i="1" s="1"/>
  <c r="Q33" i="1" s="1"/>
  <c r="J31" i="1"/>
  <c r="L31" i="1" s="1"/>
  <c r="P31" i="1" s="1"/>
  <c r="Q31" i="1" s="1"/>
  <c r="J29" i="1"/>
  <c r="L29" i="1" s="1"/>
  <c r="P29" i="1" s="1"/>
  <c r="Q29" i="1" s="1"/>
  <c r="J27" i="1"/>
  <c r="L27" i="1" s="1"/>
  <c r="P27" i="1" s="1"/>
  <c r="Q27" i="1" s="1"/>
  <c r="J25" i="1"/>
  <c r="L25" i="1" s="1"/>
  <c r="P25" i="1" s="1"/>
  <c r="Q25" i="1" s="1"/>
  <c r="J23" i="1"/>
  <c r="L23" i="1" s="1"/>
  <c r="P23" i="1" s="1"/>
  <c r="Q23" i="1" s="1"/>
  <c r="J21" i="1"/>
  <c r="L21" i="1" s="1"/>
  <c r="P21" i="1" s="1"/>
  <c r="Q21" i="1" s="1"/>
  <c r="J19" i="1"/>
  <c r="L19" i="1" s="1"/>
  <c r="P19" i="1" s="1"/>
  <c r="Q19" i="1" s="1"/>
  <c r="J17" i="1"/>
  <c r="L17" i="1" s="1"/>
  <c r="P17" i="1" s="1"/>
  <c r="Q17" i="1" s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L-Lactic Acid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L-Lactic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 of L-Lactic Acid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L-Lactic Acid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<sst xmlns="http://schemas.openxmlformats.org/spreadsheetml/2006/main" count="57" uniqueCount="35">
  <si>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</si>
  <si>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</si>
  <si>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</si>
  <si>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</si>
  <si>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</si>
  <si>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</si>
  <si>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</si>
  <si>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</si>
  <si>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</si>
  <si>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</si>
  <si>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</si>
  <si>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</si>
  <si>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To zoom up or down, ensure that the Standard tool bar is showing (View &gt; Toolbars) and select a value from the Zoom drop-down list.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</si>
  <si>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</si>
  <si>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</si>
  <si>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</si>
  <si>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</si>
  <si>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</si>
  <si>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</si>
  <si>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</si>
  <si>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</si>
  <si>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 xml:space="preserve">Fill in the orange boxes and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will provide automatic results in the white boxes.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</si>
  <si>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</si>
  <si>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</si>
  <si>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</si>
  <si>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</si>
  <si>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</si>
  <si>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</si>
  <si>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</si>
  <si>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 xml:space="preserve">   Abs
(L-Lactic Acid)</t>
  </si>
  <si>
    <t>L-Lactic Acid
(g/L)</t>
  </si>
  <si>
    <t>L-Lactic Acid (g/100g)</t>
  </si>
  <si>
    <t>Megazyme Knowledge Base</t>
  </si>
  <si>
    <t>Customer Support</t>
  </si>
  <si>
    <t>K-LATE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</si>
</sst>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716</xdr:rowOff>
    </xdr:from>
    <xdr:to>
      <xdr:col>15</xdr:col>
      <xdr:colOff>0</xdr:colOff>
      <xdr:row>6</xdr:row>
      <xdr:rowOff>44681</xdr:rowOff>
    </xdr:to>
    <xdr:pic>
      <xdr:nvPicPr>
        <xdr:cNvPr id="6351" name="Picture 80">
          <a:extLst>
            <a:ext uri="{FF2B5EF4-FFF2-40B4-BE49-F238E27FC236}">
              <a16:creationId xmlns:a16="http://schemas.microsoft.com/office/drawing/2014/main" id="{40CD3882-E681-4C62-B4C7-D0EFB244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5966"/>
          <a:ext cx="8105775" cy="1301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352" name="Line 10">
          <a:extLst>
            <a:ext uri="{FF2B5EF4-FFF2-40B4-BE49-F238E27FC236}">
              <a16:creationId xmlns:a16="http://schemas.microsoft.com/office/drawing/2014/main" id="{1BE283A1-2E17-4954-84E3-E9F0F7B22E08}"/>
            </a:ext>
          </a:extLst>
        </xdr:cNvPr>
        <xdr:cNvSpPr>
          <a:spLocks noChangeShapeType="1"/>
        </xdr:cNvSpPr>
      </xdr:nvSpPr>
      <xdr:spPr bwMode="auto">
        <a:xfrm>
          <a:off x="1533525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4</xdr:col>
      <xdr:colOff>523875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CE88158E-DB8E-47DD-9421-BFD4D69BD316}"/>
            </a:ext>
          </a:extLst>
        </xdr:cNvPr>
        <xdr:cNvSpPr>
          <a:spLocks noChangeArrowheads="1"/>
        </xdr:cNvSpPr>
      </xdr:nvSpPr>
      <xdr:spPr bwMode="auto">
        <a:xfrm>
          <a:off x="542925" y="3838575"/>
          <a:ext cx="20859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54" name="Line 12">
          <a:extLst>
            <a:ext uri="{FF2B5EF4-FFF2-40B4-BE49-F238E27FC236}">
              <a16:creationId xmlns:a16="http://schemas.microsoft.com/office/drawing/2014/main" id="{2FEECC1C-85BC-4C66-8B29-75DA8671FED1}"/>
            </a:ext>
          </a:extLst>
        </xdr:cNvPr>
        <xdr:cNvSpPr>
          <a:spLocks noChangeShapeType="1"/>
        </xdr:cNvSpPr>
      </xdr:nvSpPr>
      <xdr:spPr bwMode="auto">
        <a:xfrm flipH="1">
          <a:off x="299085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55" name="Line 14">
          <a:extLst>
            <a:ext uri="{FF2B5EF4-FFF2-40B4-BE49-F238E27FC236}">
              <a16:creationId xmlns:a16="http://schemas.microsoft.com/office/drawing/2014/main" id="{502EFAF9-000D-4F67-A9C1-F464EA094DE0}"/>
            </a:ext>
          </a:extLst>
        </xdr:cNvPr>
        <xdr:cNvSpPr>
          <a:spLocks noChangeShapeType="1"/>
        </xdr:cNvSpPr>
      </xdr:nvSpPr>
      <xdr:spPr bwMode="auto">
        <a:xfrm flipH="1">
          <a:off x="312420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13</xdr:col>
      <xdr:colOff>371475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84CB79DE-4083-42DC-9CF7-B4497608CE4F}"/>
            </a:ext>
          </a:extLst>
        </xdr:cNvPr>
        <xdr:cNvSpPr>
          <a:spLocks noChangeArrowheads="1"/>
        </xdr:cNvSpPr>
      </xdr:nvSpPr>
      <xdr:spPr bwMode="auto">
        <a:xfrm>
          <a:off x="4114800" y="5238750"/>
          <a:ext cx="31718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512C96F4-DC1F-41BF-B62E-0521B004B2B4}"/>
            </a:ext>
          </a:extLst>
        </xdr:cNvPr>
        <xdr:cNvSpPr>
          <a:spLocks noChangeArrowheads="1"/>
        </xdr:cNvSpPr>
      </xdr:nvSpPr>
      <xdr:spPr bwMode="auto">
        <a:xfrm>
          <a:off x="6924675" y="74009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C07C2FB5-10EB-4B9A-8F74-9DC29A7074AD}"/>
            </a:ext>
          </a:extLst>
        </xdr:cNvPr>
        <xdr:cNvSpPr>
          <a:spLocks noChangeArrowheads="1"/>
        </xdr:cNvSpPr>
      </xdr:nvSpPr>
      <xdr:spPr bwMode="auto">
        <a:xfrm>
          <a:off x="6924675" y="55721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603E73-F981-48AD-A05A-3FFD0B676A05}"/>
            </a:ext>
          </a:extLst>
        </xdr:cNvPr>
        <xdr:cNvSpPr txBox="1">
          <a:spLocks noChangeArrowheads="1"/>
        </xdr:cNvSpPr>
      </xdr:nvSpPr>
      <xdr:spPr bwMode="auto">
        <a:xfrm>
          <a:off x="692467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60" name="Line 38">
          <a:extLst>
            <a:ext uri="{FF2B5EF4-FFF2-40B4-BE49-F238E27FC236}">
              <a16:creationId xmlns:a16="http://schemas.microsoft.com/office/drawing/2014/main" id="{E0DC9972-BBC6-4609-9181-ECB92E8D7C97}"/>
            </a:ext>
          </a:extLst>
        </xdr:cNvPr>
        <xdr:cNvSpPr>
          <a:spLocks noChangeShapeType="1"/>
        </xdr:cNvSpPr>
      </xdr:nvSpPr>
      <xdr:spPr bwMode="auto">
        <a:xfrm>
          <a:off x="69246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61" name="Line 39">
          <a:extLst>
            <a:ext uri="{FF2B5EF4-FFF2-40B4-BE49-F238E27FC236}">
              <a16:creationId xmlns:a16="http://schemas.microsoft.com/office/drawing/2014/main" id="{30A7CE2F-D331-42A6-89FB-45D2B0C7623A}"/>
            </a:ext>
          </a:extLst>
        </xdr:cNvPr>
        <xdr:cNvSpPr>
          <a:spLocks noChangeShapeType="1"/>
        </xdr:cNvSpPr>
      </xdr:nvSpPr>
      <xdr:spPr bwMode="auto">
        <a:xfrm flipH="1">
          <a:off x="69246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62" name="Line 40">
          <a:extLst>
            <a:ext uri="{FF2B5EF4-FFF2-40B4-BE49-F238E27FC236}">
              <a16:creationId xmlns:a16="http://schemas.microsoft.com/office/drawing/2014/main" id="{C4B64678-657A-4141-A89B-A5445E2E9287}"/>
            </a:ext>
          </a:extLst>
        </xdr:cNvPr>
        <xdr:cNvSpPr>
          <a:spLocks noChangeShapeType="1"/>
        </xdr:cNvSpPr>
      </xdr:nvSpPr>
      <xdr:spPr bwMode="auto">
        <a:xfrm flipH="1">
          <a:off x="69246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CA307F-52A1-40E6-B103-521690379026}"/>
            </a:ext>
          </a:extLst>
        </xdr:cNvPr>
        <xdr:cNvSpPr txBox="1">
          <a:spLocks noChangeArrowheads="1"/>
        </xdr:cNvSpPr>
      </xdr:nvSpPr>
      <xdr:spPr bwMode="auto">
        <a:xfrm>
          <a:off x="6924675" y="1485900"/>
          <a:ext cx="10096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B2914E-84A1-4D11-98E8-A29B3A485678}"/>
            </a:ext>
          </a:extLst>
        </xdr:cNvPr>
        <xdr:cNvSpPr txBox="1">
          <a:spLocks noChangeArrowheads="1"/>
        </xdr:cNvSpPr>
      </xdr:nvSpPr>
      <xdr:spPr bwMode="auto">
        <a:xfrm>
          <a:off x="190500" y="2667000"/>
          <a:ext cx="11144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E9ED05-E76D-4718-8FF9-D8FBB36341F2}"/>
            </a:ext>
          </a:extLst>
        </xdr:cNvPr>
        <xdr:cNvSpPr txBox="1">
          <a:spLocks noChangeArrowheads="1"/>
        </xdr:cNvSpPr>
      </xdr:nvSpPr>
      <xdr:spPr bwMode="auto">
        <a:xfrm>
          <a:off x="219075" y="11801475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38100</xdr:rowOff>
    </xdr:from>
    <xdr:to>
      <xdr:col>10</xdr:col>
      <xdr:colOff>180975</xdr:colOff>
      <xdr:row>20</xdr:row>
      <xdr:rowOff>123825</xdr:rowOff>
    </xdr:to>
    <xdr:sp macro="" textlink="">
      <xdr:nvSpPr>
        <xdr:cNvPr id="6366" name="AutoShape 59">
          <a:extLst>
            <a:ext uri="{FF2B5EF4-FFF2-40B4-BE49-F238E27FC236}">
              <a16:creationId xmlns:a16="http://schemas.microsoft.com/office/drawing/2014/main" id="{A5EC1AC5-FC7C-4430-A276-B37B93FCFE70}"/>
            </a:ext>
          </a:extLst>
        </xdr:cNvPr>
        <xdr:cNvSpPr>
          <a:spLocks noChangeArrowheads="1"/>
        </xdr:cNvSpPr>
      </xdr:nvSpPr>
      <xdr:spPr bwMode="auto">
        <a:xfrm>
          <a:off x="5248275" y="60483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1009980C-3682-4E09-8782-E962D2AC205C}"/>
            </a:ext>
          </a:extLst>
        </xdr:cNvPr>
        <xdr:cNvSpPr>
          <a:spLocks noChangeArrowheads="1"/>
        </xdr:cNvSpPr>
      </xdr:nvSpPr>
      <xdr:spPr bwMode="auto">
        <a:xfrm>
          <a:off x="4114800" y="3914775"/>
          <a:ext cx="3762375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95B6E6D6-39F6-4D3F-88EE-4C80BF3F00C4}"/>
            </a:ext>
          </a:extLst>
        </xdr:cNvPr>
        <xdr:cNvSpPr>
          <a:spLocks noChangeArrowheads="1"/>
        </xdr:cNvSpPr>
      </xdr:nvSpPr>
      <xdr:spPr bwMode="auto">
        <a:xfrm>
          <a:off x="257175" y="7515225"/>
          <a:ext cx="385762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L-Lactic Acid by 1.8529. For absorbance readings at 334 nm (Hg lamp; ext. coeff. 6.18) multiply the calculated values for L-Lactic Acid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B0A112D4-4561-44C3-847C-894642A9BB01}"/>
            </a:ext>
          </a:extLst>
        </xdr:cNvPr>
        <xdr:cNvSpPr>
          <a:spLocks noChangeArrowheads="1"/>
        </xdr:cNvSpPr>
      </xdr:nvSpPr>
      <xdr:spPr bwMode="auto">
        <a:xfrm>
          <a:off x="4619625" y="7524750"/>
          <a:ext cx="325755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70" name="Line 68">
          <a:extLst>
            <a:ext uri="{FF2B5EF4-FFF2-40B4-BE49-F238E27FC236}">
              <a16:creationId xmlns:a16="http://schemas.microsoft.com/office/drawing/2014/main" id="{C1442A1A-8FCB-4D7A-A655-B9A9A859A6E1}"/>
            </a:ext>
          </a:extLst>
        </xdr:cNvPr>
        <xdr:cNvSpPr>
          <a:spLocks noChangeShapeType="1"/>
        </xdr:cNvSpPr>
      </xdr:nvSpPr>
      <xdr:spPr bwMode="auto">
        <a:xfrm flipH="1" flipV="1">
          <a:off x="4457700" y="7019925"/>
          <a:ext cx="15049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F2DDCA1C-9F94-4F2C-BCDB-975C1A152B67}"/>
            </a:ext>
          </a:extLst>
        </xdr:cNvPr>
        <xdr:cNvSpPr>
          <a:spLocks noChangeArrowheads="1"/>
        </xdr:cNvSpPr>
      </xdr:nvSpPr>
      <xdr:spPr bwMode="auto">
        <a:xfrm>
          <a:off x="5057775" y="8505825"/>
          <a:ext cx="28194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B55F5D-D66D-482E-AD6C-CCE6263A80F4}"/>
            </a:ext>
          </a:extLst>
        </xdr:cNvPr>
        <xdr:cNvSpPr txBox="1">
          <a:spLocks noChangeArrowheads="1"/>
        </xdr:cNvSpPr>
      </xdr:nvSpPr>
      <xdr:spPr bwMode="auto">
        <a:xfrm>
          <a:off x="6924675" y="1695450"/>
          <a:ext cx="12954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374" name="Line 67">
          <a:extLst>
            <a:ext uri="{FF2B5EF4-FFF2-40B4-BE49-F238E27FC236}">
              <a16:creationId xmlns:a16="http://schemas.microsoft.com/office/drawing/2014/main" id="{CEEE3828-C181-4D4D-9AC7-DAA1ACF061A1}"/>
            </a:ext>
          </a:extLst>
        </xdr:cNvPr>
        <xdr:cNvSpPr>
          <a:spLocks noChangeShapeType="1"/>
        </xdr:cNvSpPr>
      </xdr:nvSpPr>
      <xdr:spPr bwMode="auto">
        <a:xfrm flipH="1" flipV="1">
          <a:off x="3571875" y="7010400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88076</xdr:rowOff>
    </xdr:from>
    <xdr:to>
      <xdr:col>18</xdr:col>
      <xdr:colOff>0</xdr:colOff>
      <xdr:row>2</xdr:row>
      <xdr:rowOff>60140</xdr:rowOff>
    </xdr:to>
    <xdr:pic>
      <xdr:nvPicPr>
        <xdr:cNvPr id="2146" name="Picture 44">
          <a:extLst>
            <a:ext uri="{FF2B5EF4-FFF2-40B4-BE49-F238E27FC236}">
              <a16:creationId xmlns:a16="http://schemas.microsoft.com/office/drawing/2014/main" id="{370D10C9-AB58-4D38-8645-78AFF50AA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88076"/>
          <a:ext cx="8200792" cy="1331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48" name="AutoShape 11">
          <a:extLst>
            <a:ext uri="{FF2B5EF4-FFF2-40B4-BE49-F238E27FC236}">
              <a16:creationId xmlns:a16="http://schemas.microsoft.com/office/drawing/2014/main" id="{6DE4878E-205A-454E-8AC4-1745B99E7731}"/>
            </a:ext>
          </a:extLst>
        </xdr:cNvPr>
        <xdr:cNvSpPr>
          <a:spLocks noChangeArrowheads="1"/>
        </xdr:cNvSpPr>
      </xdr:nvSpPr>
      <xdr:spPr bwMode="auto">
        <a:xfrm>
          <a:off x="514350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6A0A9C-BCC0-484B-8FB3-54C278CB199A}"/>
            </a:ext>
          </a:extLst>
        </xdr:cNvPr>
        <xdr:cNvSpPr txBox="1">
          <a:spLocks noChangeArrowheads="1"/>
        </xdr:cNvSpPr>
      </xdr:nvSpPr>
      <xdr:spPr bwMode="auto">
        <a:xfrm>
          <a:off x="7010400" y="1476375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0B1D10-7A4C-4BD1-9FBF-A377F46132CA}"/>
            </a:ext>
          </a:extLst>
        </xdr:cNvPr>
        <xdr:cNvSpPr txBox="1">
          <a:spLocks noChangeArrowheads="1"/>
        </xdr:cNvSpPr>
      </xdr:nvSpPr>
      <xdr:spPr bwMode="auto">
        <a:xfrm>
          <a:off x="7010400" y="1666875"/>
          <a:ext cx="857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85725</xdr:colOff>
      <xdr:row>4</xdr:row>
      <xdr:rowOff>95250</xdr:rowOff>
    </xdr:to>
    <xdr:sp macro="" textlink="">
      <xdr:nvSpPr>
        <xdr:cNvPr id="2151" name="Line 29">
          <a:extLst>
            <a:ext uri="{FF2B5EF4-FFF2-40B4-BE49-F238E27FC236}">
              <a16:creationId xmlns:a16="http://schemas.microsoft.com/office/drawing/2014/main" id="{06EB7935-A70E-476F-9E39-95F91BB6B640}"/>
            </a:ext>
          </a:extLst>
        </xdr:cNvPr>
        <xdr:cNvSpPr>
          <a:spLocks noChangeShapeType="1"/>
        </xdr:cNvSpPr>
      </xdr:nvSpPr>
      <xdr:spPr bwMode="auto">
        <a:xfrm>
          <a:off x="701040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66675</xdr:colOff>
      <xdr:row>4</xdr:row>
      <xdr:rowOff>95250</xdr:rowOff>
    </xdr:to>
    <xdr:sp macro="" textlink="">
      <xdr:nvSpPr>
        <xdr:cNvPr id="2152" name="Line 30">
          <a:extLst>
            <a:ext uri="{FF2B5EF4-FFF2-40B4-BE49-F238E27FC236}">
              <a16:creationId xmlns:a16="http://schemas.microsoft.com/office/drawing/2014/main" id="{407A7EE0-408F-45E6-84F7-8107546F1330}"/>
            </a:ext>
          </a:extLst>
        </xdr:cNvPr>
        <xdr:cNvSpPr>
          <a:spLocks noChangeShapeType="1"/>
        </xdr:cNvSpPr>
      </xdr:nvSpPr>
      <xdr:spPr bwMode="auto">
        <a:xfrm flipH="1">
          <a:off x="701040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153" name="Line 31">
          <a:extLst>
            <a:ext uri="{FF2B5EF4-FFF2-40B4-BE49-F238E27FC236}">
              <a16:creationId xmlns:a16="http://schemas.microsoft.com/office/drawing/2014/main" id="{A5D3E3F3-5E62-4DE9-804A-6F824F5E75CC}"/>
            </a:ext>
          </a:extLst>
        </xdr:cNvPr>
        <xdr:cNvSpPr>
          <a:spLocks noChangeShapeType="1"/>
        </xdr:cNvSpPr>
      </xdr:nvSpPr>
      <xdr:spPr bwMode="auto">
        <a:xfrm flipH="1">
          <a:off x="701040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55D5EF-28B6-4BA9-BC97-260047C9AF74}"/>
            </a:ext>
          </a:extLst>
        </xdr:cNvPr>
        <xdr:cNvSpPr txBox="1">
          <a:spLocks noChangeArrowheads="1"/>
        </xdr:cNvSpPr>
      </xdr:nvSpPr>
      <xdr:spPr bwMode="auto">
        <a:xfrm>
          <a:off x="190500" y="8039100"/>
          <a:ext cx="16478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P9" sqref="P9"/>
    </sheetView>
  </sheetViews>
  <sheetFormatPr defaultColWidth="12.28515625" defaultRowHeight="15" x14ac:dyDescent="0.3"/>
  <cols>
    <col min="1" max="1" width="1.7109375" style="25" customWidth="1"/>
    <col min="2" max="2" width="0.85546875" style="25" customWidth="1"/>
    <col min="3" max="3" width="13.7109375" style="34" customWidth="1"/>
    <col min="4" max="4" width="15.2851562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9.42578125" style="25" customWidth="1"/>
    <col min="12" max="12" width="8.7109375" style="25" customWidth="1"/>
    <col min="13" max="13" width="8.28515625" style="25" customWidth="1"/>
    <col min="14" max="14" width="9.7109375" style="25" customWidth="1"/>
    <col min="15" max="15" width="9.8554687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20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2" t="s">
        <v>23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24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63" t="s">
        <v>21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12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15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16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13</v>
      </c>
      <c r="F16" s="72" t="s">
        <v>14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17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13</v>
      </c>
      <c r="F21" s="75" t="s">
        <v>14</v>
      </c>
      <c r="G21" s="30" t="s">
        <v>18</v>
      </c>
      <c r="H21" s="30" t="s">
        <v>19</v>
      </c>
      <c r="I21" s="26"/>
      <c r="J21" s="76"/>
      <c r="K21" s="30" t="s">
        <v>29</v>
      </c>
      <c r="L21" s="30" t="s">
        <v>30</v>
      </c>
      <c r="M21" s="30" t="s">
        <v>2</v>
      </c>
      <c r="N21" s="30" t="s">
        <v>31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22</v>
      </c>
      <c r="L22" s="79"/>
      <c r="M22" s="80"/>
      <c r="N22" s="79" t="s">
        <v>22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22</v>
      </c>
      <c r="L23" s="79"/>
      <c r="M23" s="80"/>
      <c r="N23" s="79" t="s">
        <v>22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22</v>
      </c>
      <c r="L24" s="79"/>
      <c r="M24" s="80"/>
      <c r="N24" s="79" t="s">
        <v>22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25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16.899999999999999" customHeight="1" x14ac:dyDescent="0.35">
      <c r="A39" s="41"/>
      <c r="B39" s="44"/>
      <c r="C39" s="94" t="s">
        <v>8</v>
      </c>
      <c r="D39" s="95"/>
      <c r="E39" s="96"/>
      <c r="F39" s="96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5"/>
      <c r="D40" s="95"/>
      <c r="E40" s="96"/>
      <c r="F40" s="96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 s="45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/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87" t="s">
        <v>34</v>
      </c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O25:O65536 N25:N44 N46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Normal="100" workbookViewId="0"/>
  </sheetViews>
  <sheetFormatPr defaultColWidth="12.28515625" defaultRowHeight="15" x14ac:dyDescent="0.3"/>
  <cols>
    <col min="1" max="1" width="1.7109375" style="2" customWidth="1"/>
    <col min="2" max="2" width="0.85546875" style="2" customWidth="1"/>
    <col min="3" max="3" width="4.7109375" style="2" customWidth="1"/>
    <col min="4" max="4" width="18.570312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1.855468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15</v>
      </c>
      <c r="E4" s="97"/>
      <c r="F4" s="98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16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13</v>
      </c>
      <c r="F7" s="55" t="s">
        <v>14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IF(ISERROR((A1_blank_1+A1_blank_2)/COUNT(E8:E9)),0,(A1_blank_1+A1_blank_2)/COUNT(E8:E9))</f>
        <v>0</v>
      </c>
      <c r="F10" s="89">
        <f>IF(ISERROR((A2_blank_1+A2_blank_2)/COUNT(F8:F9)),0,(A2_blank_1+A2_blank_2)/COUNT(F8:F9))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17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13</v>
      </c>
      <c r="F13" s="54" t="s">
        <v>14</v>
      </c>
      <c r="G13" s="20" t="s">
        <v>18</v>
      </c>
      <c r="H13" s="20" t="s">
        <v>19</v>
      </c>
      <c r="I13" s="56"/>
      <c r="J13" s="90" t="s">
        <v>26</v>
      </c>
      <c r="K13" s="30" t="s">
        <v>29</v>
      </c>
      <c r="L13" s="90" t="s">
        <v>27</v>
      </c>
      <c r="M13" s="30" t="s">
        <v>30</v>
      </c>
      <c r="N13" s="56"/>
      <c r="O13" s="20" t="s">
        <v>2</v>
      </c>
      <c r="P13" s="90" t="s">
        <v>28</v>
      </c>
      <c r="Q13" s="30" t="s">
        <v>31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>(A2_sample-A1_sample)-(A2_blank_ave-A1_blank_ave)</f>
        <v>0</v>
      </c>
      <c r="K14" s="19" t="str">
        <f>IF(OR(ISBLANK(A1_sample),ISBLANK(A2_sample),A1_blank_ave=0,A2_blank_ave=0),"",Change_absorbance)</f>
        <v/>
      </c>
      <c r="L14" s="91">
        <f>0.03204*J14*Dilution/Sample_volume</f>
        <v>0</v>
      </c>
      <c r="M14" s="53" t="str">
        <f>IF(OR(ISBLANK(A1_sample),ISBLANK(A2_sample),A1_blank_ave=0,A2_blank_ave=0),"",Concentration_gL)</f>
        <v/>
      </c>
      <c r="N14" s="7"/>
      <c r="O14" s="51"/>
      <c r="P14" s="91" t="e">
        <f>Concentration_gL*100/Sample_con_gL</f>
        <v>#DIV/0!</v>
      </c>
      <c r="Q14" s="53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ref="J15:J33" si="0">(A2_sample-A1_sample)-(A2_blank_ave-A1_blank_ave)</f>
        <v>0</v>
      </c>
      <c r="K15" s="19" t="str">
        <f t="shared" ref="K15:K33" si="1">IF(OR(ISBLANK(A1_sample),ISBLANK(A2_sample),A1_blank_ave=0,A2_blank_ave=0),"",Change_absorbance)</f>
        <v/>
      </c>
      <c r="L15" s="91">
        <f t="shared" ref="L15:L33" si="2">0.03204*J15*Dilution/Sample_volume</f>
        <v>0</v>
      </c>
      <c r="M15" s="53" t="str">
        <f t="shared" ref="M15:M33" si="3">IF(OR(ISBLANK(A1_sample),ISBLANK(A2_sample),A1_blank_ave=0,A2_blank_ave=0),"",Concentration_gL)</f>
        <v/>
      </c>
      <c r="N15" s="7"/>
      <c r="O15" s="51"/>
      <c r="P15" s="91" t="e">
        <f t="shared" ref="P15:P33" si="4">Concentration_gL*100/Sample_con_gL</f>
        <v>#DIV/0!</v>
      </c>
      <c r="Q15" s="53" t="str">
        <f t="shared" ref="Q15:Q33" si="5"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53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53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53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53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53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53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53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53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53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53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53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53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53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53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53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53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53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53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5"/>
      <c r="D34" s="48"/>
      <c r="E34" s="49"/>
      <c r="F34" s="49"/>
      <c r="G34" s="49"/>
      <c r="H34" s="49"/>
      <c r="I34" s="5"/>
      <c r="J34" s="5"/>
      <c r="K34" s="36"/>
      <c r="L34" s="36"/>
      <c r="M34" s="36"/>
      <c r="N34" s="5"/>
      <c r="O34" s="49"/>
      <c r="P34" s="5"/>
      <c r="Q34" s="36"/>
      <c r="R34" s="5"/>
      <c r="S34" s="8"/>
    </row>
    <row r="35" spans="1:19" x14ac:dyDescent="0.3">
      <c r="A35" s="9"/>
      <c r="B35" s="5"/>
      <c r="C35" s="5"/>
      <c r="D35" s="48"/>
      <c r="E35" s="49"/>
      <c r="F35" s="49"/>
      <c r="G35" s="49"/>
      <c r="H35" s="49"/>
      <c r="I35" s="5"/>
      <c r="J35" s="5"/>
      <c r="K35" s="36"/>
      <c r="L35" s="36"/>
      <c r="M35" s="36"/>
      <c r="N35" s="5"/>
      <c r="O35" s="49"/>
      <c r="P35" s="5"/>
      <c r="Q35" s="36"/>
      <c r="R35" s="5"/>
      <c r="S35" s="8"/>
    </row>
    <row r="36" spans="1:19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F4"/>
  </mergeCells>
  <phoneticPr fontId="0" type="noConversion"/>
  <conditionalFormatting sqref="E10:F10">
    <cfRule type="cellIs" dxfId="0" priority="1" stopIfTrue="1" operator="equal">
      <formula>0</formula>
    </cfRule>
  </conditionalFormatting>
  <dataValidations count="3">
    <dataValidation type="decimal" errorStyle="warning" allowBlank="1" showErrorMessage="1" error="Please enter numeric values only." sqref="G8:G10 O34:O35 G34:H35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E14:H33 E8:F10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2004-11-04T19:05:39Z</cp:lastPrinted>
  <dcterms:created xsi:type="dcterms:W3CDTF">2004-10-05T18:50:23Z</dcterms:created>
  <dcterms:modified xsi:type="dcterms:W3CDTF">2019-09-13T10:22:50Z</dcterms:modified>
</cp:coreProperties>
</file>