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S:\Documents\MegaCalc\K-MRH2O2\"/>
    </mc:Choice>
  </mc:AlternateContent>
  <xr:revisionPtr revIDLastSave="0" documentId="13_ncr:1_{4B27343B-E094-456B-847E-AA020599A3A2}" xr6:coauthVersionLast="46" xr6:coauthVersionMax="46" xr10:uidLastSave="{00000000-0000-0000-0000-000000000000}"/>
  <workbookProtection workbookAlgorithmName="SHA-512" workbookHashValue="dUmMAl6G9KLs/UrqmdmdqEwRt0LpvRyasFfCIF+sFzNmLS6tUHCkTMuCIBWQGloGy+Hcyc+FSuPAqy4aXg+Xnw==" workbookSaltValue="dadkje1biTJ1qsGqzy8LQA==" workbookSpinCount="100000" lockStructure="1"/>
  <bookViews>
    <workbookView xWindow="28680" yWindow="-120" windowWidth="29040" windowHeight="15840" activeTab="1" xr2:uid="{00000000-000D-0000-FFFF-FFFF00000000}"/>
  </bookViews>
  <sheets>
    <sheet name="Instructions" sheetId="6" r:id="rId1"/>
    <sheet name="MegaCalc (Absorbance)" sheetId="1" r:id="rId2"/>
  </sheets>
  <externalReferences>
    <externalReference r:id="rId3"/>
  </externalReferences>
  <definedNames>
    <definedName name="_2M__microg_abs">'MegaCalc (Absorbance)'!$M$13:$M$13</definedName>
    <definedName name="A1_blank_1">'MegaCalc (Absorbance)'!#REF!</definedName>
    <definedName name="A1_blank_2">'MegaCalc (Absorbance)'!$E$13</definedName>
    <definedName name="A1_blank_ave">'MegaCalc (Absorbance)'!#REF!</definedName>
    <definedName name="A1_sample">'MegaCalc (Absorbance)'!$E$7:$E$52</definedName>
    <definedName name="A2_blank_1">'MegaCalc (Absorbance)'!#REF!</definedName>
    <definedName name="A2_blank_2">'MegaCalc (Absorbance)'!#REF!</definedName>
    <definedName name="A2_blank_ave">'MegaCalc (Absorbance)'!#REF!</definedName>
    <definedName name="A2_sample">'MegaCalc (Absorbance)'!$F$15:$F$52</definedName>
    <definedName name="Abs_sample">'MegaCalc (Absorbance)'!$E$17:$E$56</definedName>
    <definedName name="Abs_STD_mean">'MegaCalc (Absorbance)'!#REF!</definedName>
    <definedName name="Abs_STD0_mean">'MegaCalc (Absorbance)'!#REF!</definedName>
    <definedName name="Arabinoxylan_gg">'MegaCalc (Absorbance)'!#REF!</definedName>
    <definedName name="Average__A1_blank">[1]MegaCalc!$D$8</definedName>
    <definedName name="Average_Abs_blank">'MegaCalc (Absorbance)'!$G$8</definedName>
    <definedName name="Avg_A1_Blank">'MegaCalc (Absorbance)'!$J$8</definedName>
    <definedName name="Change_abs_std">'MegaCalc (Absorbance)'!$I$13:$I$13</definedName>
    <definedName name="Change_absorbance">'MegaCalc (Absorbance)'!#REF!</definedName>
    <definedName name="Concentration_gg">'MegaCalc (Absorbance)'!$N$15:$N$15</definedName>
    <definedName name="Concentration_gL">'MegaCalc (Absorbance)'!$K$15:$K$52</definedName>
    <definedName name="Concentration_percent">'MegaCalc (Absorbance)'!#REF!</definedName>
    <definedName name="concentration_ug">'MegaCalc (Absorbance)'!$E$13:$E$13</definedName>
    <definedName name="Contact_us">Instructions!$C$53</definedName>
    <definedName name="DAbs_Sample">'MegaCalc (Absorbance)'!$K$17:$K$56</definedName>
    <definedName name="Dilution">'MegaCalc (Absorbance)'!#REF!</definedName>
    <definedName name="Extraction_volume">'MegaCalc (Absorbance)'!#REF!</definedName>
    <definedName name="F">'MegaCalc (Absorbance)'!$G$17:$G$56</definedName>
    <definedName name="Free_phosphorus">'MegaCalc (Absorbance)'!$E$17:$E$56</definedName>
    <definedName name="Instructions">Instructions!$A$2</definedName>
    <definedName name="M">'MegaCalc (Absorbance)'!$P$13:$P$13</definedName>
    <definedName name="Mean_M">'MegaCalc (Absorbance)'!#REF!</definedName>
    <definedName name="Phytic_gg">'MegaCalc (Absorbance)'!#REF!</definedName>
    <definedName name="_xlnm.Print_Area" localSheetId="0">Instructions!$B$2:$K$52</definedName>
    <definedName name="_xlnm.Print_Area" localSheetId="1">'MegaCalc (Absorbance)'!$B$2:$Q$59</definedName>
    <definedName name="_xlnm.Print_Titles" localSheetId="1">'MegaCalc (Absorbance)'!$4:$16</definedName>
    <definedName name="Sample_con_gL">'MegaCalc (Absorbance)'!$M$15:$M$15</definedName>
    <definedName name="sample_vol.">'MegaCalc (Absorbance)'!$F$17:$F$56</definedName>
    <definedName name="Sample_volume">'MegaCalc (Absorbance)'!$G$15:$G$52</definedName>
    <definedName name="Sample_weight">'MegaCalc (Absorbance)'!#REF!</definedName>
    <definedName name="STD0_n1">'MegaCalc (Absorbance)'!#REF!</definedName>
    <definedName name="STD0_n2">'MegaCalc (Absorbance)'!#REF!</definedName>
    <definedName name="STD1_n1">'MegaCalc (Absorbance)'!#REF!</definedName>
    <definedName name="STD1_n2">'MegaCalc (Absorbance)'!#REF!</definedName>
    <definedName name="STD2_n1">'MegaCalc (Absorbance)'!#REF!</definedName>
    <definedName name="STD2_n2">'MegaCalc (Absorbance)'!#REF!</definedName>
    <definedName name="STD3_n1">'MegaCalc (Absorbance)'!#REF!</definedName>
    <definedName name="STD3_n2">'MegaCalc (Absorbance)'!#REF!</definedName>
    <definedName name="STD4_n1">'MegaCalc (Absorbance)'!#REF!</definedName>
    <definedName name="STD4_n2">'MegaCalc (Absorbance)'!#REF!</definedName>
    <definedName name="Total_phosphorus">'MegaCalc (Absorbance)'!$F$17:$F$56</definedName>
    <definedName name="Total_volume">'MegaCalc (Absorbance)'!#REF!</definedName>
    <definedName name="use_mega_calculator">'MegaCalc (Absorbance)'!$A$1</definedName>
  </definedNames>
  <calcPr calcId="181029"/>
</workbook>
</file>

<file path=xl/calcChain.xml><?xml version="1.0" encoding="utf-8"?>
<calcChain xmlns="http://schemas.openxmlformats.org/spreadsheetml/2006/main">
  <c r="K18" i="1" l="1"/>
  <c r="L18" i="1" s="1"/>
  <c r="K19" i="1"/>
  <c r="L19" i="1" s="1"/>
  <c r="K20" i="1"/>
  <c r="K21" i="1"/>
  <c r="L21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L20" i="1"/>
  <c r="I8" i="1"/>
  <c r="J8" i="1" s="1"/>
  <c r="K17" i="1" l="1"/>
  <c r="I20" i="6"/>
  <c r="I25" i="6"/>
  <c r="I13" i="1"/>
  <c r="L17" i="1" l="1"/>
  <c r="K13" i="1"/>
  <c r="M13" i="1" s="1"/>
  <c r="P13" i="1" s="1"/>
  <c r="K22" i="1"/>
  <c r="J13" i="1"/>
  <c r="G13" i="1" s="1"/>
  <c r="G8" i="1"/>
  <c r="N18" i="1" l="1"/>
  <c r="N34" i="1"/>
  <c r="N50" i="1"/>
  <c r="M27" i="1"/>
  <c r="M43" i="1"/>
  <c r="N21" i="1"/>
  <c r="M18" i="1"/>
  <c r="N19" i="1"/>
  <c r="N35" i="1"/>
  <c r="N51" i="1"/>
  <c r="M28" i="1"/>
  <c r="M44" i="1"/>
  <c r="N49" i="1"/>
  <c r="N24" i="1"/>
  <c r="N40" i="1"/>
  <c r="N56" i="1"/>
  <c r="M33" i="1"/>
  <c r="M49" i="1"/>
  <c r="N41" i="1"/>
  <c r="M42" i="1"/>
  <c r="N33" i="1"/>
  <c r="N38" i="1"/>
  <c r="N54" i="1"/>
  <c r="M31" i="1"/>
  <c r="M47" i="1"/>
  <c r="N29" i="1"/>
  <c r="M26" i="1"/>
  <c r="N23" i="1"/>
  <c r="N39" i="1"/>
  <c r="N55" i="1"/>
  <c r="M32" i="1"/>
  <c r="M48" i="1"/>
  <c r="M38" i="1"/>
  <c r="N28" i="1"/>
  <c r="N44" i="1"/>
  <c r="M21" i="1"/>
  <c r="M37" i="1"/>
  <c r="M53" i="1"/>
  <c r="N53" i="1"/>
  <c r="M54" i="1"/>
  <c r="N30" i="1"/>
  <c r="M39" i="1"/>
  <c r="N45" i="1"/>
  <c r="N31" i="1"/>
  <c r="M24" i="1"/>
  <c r="M56" i="1"/>
  <c r="N36" i="1"/>
  <c r="M29" i="1"/>
  <c r="M30" i="1"/>
  <c r="N26" i="1"/>
  <c r="N42" i="1"/>
  <c r="M19" i="1"/>
  <c r="M35" i="1"/>
  <c r="M51" i="1"/>
  <c r="N37" i="1"/>
  <c r="M34" i="1"/>
  <c r="N27" i="1"/>
  <c r="N43" i="1"/>
  <c r="M20" i="1"/>
  <c r="M36" i="1"/>
  <c r="M52" i="1"/>
  <c r="M50" i="1"/>
  <c r="N32" i="1"/>
  <c r="N48" i="1"/>
  <c r="M25" i="1"/>
  <c r="M41" i="1"/>
  <c r="N25" i="1"/>
  <c r="N46" i="1"/>
  <c r="M23" i="1"/>
  <c r="M55" i="1"/>
  <c r="M46" i="1"/>
  <c r="N47" i="1"/>
  <c r="M40" i="1"/>
  <c r="N20" i="1"/>
  <c r="N52" i="1"/>
  <c r="M45" i="1"/>
  <c r="L22" i="1"/>
  <c r="N22" i="1"/>
  <c r="M22" i="1"/>
  <c r="N17" i="1"/>
  <c r="M17" i="1" s="1"/>
  <c r="L13" i="1"/>
  <c r="P17" i="1" l="1"/>
  <c r="O21" i="1"/>
  <c r="P21" i="1"/>
  <c r="P36" i="1"/>
  <c r="O36" i="1"/>
  <c r="P30" i="1"/>
  <c r="O30" i="1"/>
  <c r="P23" i="1"/>
  <c r="O23" i="1"/>
  <c r="P38" i="1"/>
  <c r="O38" i="1"/>
  <c r="P24" i="1"/>
  <c r="O24" i="1"/>
  <c r="O29" i="1"/>
  <c r="P29" i="1"/>
  <c r="P22" i="1"/>
  <c r="O22" i="1"/>
  <c r="P46" i="1"/>
  <c r="O46" i="1"/>
  <c r="P39" i="1"/>
  <c r="O39" i="1"/>
  <c r="P27" i="1"/>
  <c r="O27" i="1"/>
  <c r="O49" i="1"/>
  <c r="P49" i="1"/>
  <c r="O45" i="1"/>
  <c r="P45" i="1"/>
  <c r="O53" i="1"/>
  <c r="P53" i="1"/>
  <c r="P52" i="1"/>
  <c r="O52" i="1"/>
  <c r="P20" i="1"/>
  <c r="O20" i="1"/>
  <c r="P40" i="1"/>
  <c r="O40" i="1"/>
  <c r="P55" i="1"/>
  <c r="O55" i="1"/>
  <c r="P34" i="1"/>
  <c r="O34" i="1"/>
  <c r="P32" i="1"/>
  <c r="O32" i="1"/>
  <c r="P47" i="1"/>
  <c r="O47" i="1"/>
  <c r="O41" i="1"/>
  <c r="P41" i="1"/>
  <c r="P43" i="1"/>
  <c r="O43" i="1"/>
  <c r="P51" i="1"/>
  <c r="O51" i="1"/>
  <c r="P44" i="1"/>
  <c r="O44" i="1"/>
  <c r="O37" i="1"/>
  <c r="P37" i="1"/>
  <c r="P26" i="1"/>
  <c r="O26" i="1"/>
  <c r="P19" i="1"/>
  <c r="O19" i="1"/>
  <c r="P18" i="1"/>
  <c r="O18" i="1"/>
  <c r="O25" i="1"/>
  <c r="P25" i="1"/>
  <c r="O33" i="1"/>
  <c r="P33" i="1"/>
  <c r="P54" i="1"/>
  <c r="O54" i="1"/>
  <c r="P42" i="1"/>
  <c r="O42" i="1"/>
  <c r="P56" i="1"/>
  <c r="O56" i="1"/>
  <c r="P35" i="1"/>
  <c r="O35" i="1"/>
  <c r="P50" i="1"/>
  <c r="O50" i="1"/>
  <c r="P28" i="1"/>
  <c r="O28" i="1"/>
  <c r="P48" i="1"/>
  <c r="O48" i="1"/>
  <c r="P31" i="1"/>
  <c r="O31" i="1"/>
  <c r="O17" i="1"/>
</calcChain>
</file>

<file path=xl/sharedStrings.xml><?xml version="1.0" encoding="utf-8"?>
<sst xmlns="http://schemas.openxmlformats.org/spreadsheetml/2006/main" count="74" uniqueCount="49">
  <si>
    <t>Sample identifier</t>
  </si>
  <si>
    <t>Results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</si>
  <si>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</si>
  <si>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</si>
  <si>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</si>
  <si>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</si>
  <si>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</si>
  <si>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</si>
  <si>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</si>
  <si>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</si>
  <si>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</si>
  <si>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</si>
  <si>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t>Blank absorbance values</t>
  </si>
  <si>
    <t>Sample absorbance values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</si>
  <si>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</si>
  <si>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</si>
  <si>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>Change in absorbance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</si>
  <si>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</si>
  <si>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</si>
  <si>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Megazyme Knowledge Base</t>
  </si>
  <si>
    <t>Customer Support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</si>
  <si>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</t>
    </r>
    <r>
      <rPr>
        <sz val="11"/>
        <rFont val="Calibri"/>
        <family val="2"/>
      </rPr>
      <t>µ</t>
    </r>
    <r>
      <rPr>
        <sz val="11"/>
        <rFont val="Gill Sans MT"/>
        <family val="2"/>
      </rPr>
      <t>g/mL or mg/Kg) from raw absorbance data.</t>
    </r>
  </si>
  <si>
    <t>Standard absorbance values</t>
  </si>
  <si>
    <t xml:space="preserve">  ΔAbs
(standard)</t>
  </si>
  <si>
    <t>[M]    microg/abs</t>
  </si>
  <si>
    <t>Results - Single Point Standard</t>
  </si>
  <si>
    <t>Replicate 1</t>
  </si>
  <si>
    <t>Replicate 2</t>
  </si>
  <si>
    <t>Blank Values</t>
  </si>
  <si>
    <t xml:space="preserve">Avg blank </t>
  </si>
  <si>
    <t>IF average blank</t>
  </si>
  <si>
    <t>Concentration (uM)</t>
  </si>
  <si>
    <t>Concentration (mg/L)</t>
  </si>
  <si>
    <t>Avg Standard</t>
  </si>
  <si>
    <t>IF Average standard</t>
  </si>
  <si>
    <r>
      <t>Concentration (micro</t>
    </r>
    <r>
      <rPr>
        <b/>
        <sz val="9"/>
        <rFont val="Gill Sans MT"/>
        <family val="2"/>
      </rPr>
      <t>M)</t>
    </r>
  </si>
  <si>
    <t>Sample volume 
(mL)</t>
  </si>
  <si>
    <t>Dilution 
(-fold)</t>
  </si>
  <si>
    <r>
      <t xml:space="preserve"> M
(microg/</t>
    </r>
    <r>
      <rPr>
        <b/>
        <sz val="10"/>
        <rFont val="Arial"/>
        <family val="2"/>
      </rPr>
      <t>Δ</t>
    </r>
    <r>
      <rPr>
        <b/>
        <sz val="10"/>
        <rFont val="Gill Sans MT"/>
        <family val="2"/>
      </rPr>
      <t>Abs)</t>
    </r>
  </si>
  <si>
    <r>
      <t>Abs</t>
    </r>
    <r>
      <rPr>
        <b/>
        <vertAlign val="subscript"/>
        <sz val="10"/>
        <rFont val="Gill Sans MT"/>
        <family val="2"/>
      </rPr>
      <t>blank</t>
    </r>
  </si>
  <si>
    <r>
      <t>Average
Abs</t>
    </r>
    <r>
      <rPr>
        <b/>
        <vertAlign val="subscript"/>
        <sz val="10"/>
        <rFont val="Gill Sans MT"/>
        <family val="2"/>
      </rPr>
      <t>blank</t>
    </r>
  </si>
  <si>
    <r>
      <t>Average
Abs</t>
    </r>
    <r>
      <rPr>
        <b/>
        <vertAlign val="subscript"/>
        <sz val="10"/>
        <rFont val="Gill Sans MT"/>
        <family val="2"/>
      </rPr>
      <t>standard</t>
    </r>
  </si>
  <si>
    <r>
      <t>Abs</t>
    </r>
    <r>
      <rPr>
        <b/>
        <vertAlign val="subscript"/>
        <sz val="10"/>
        <rFont val="Gill Sans MT"/>
        <family val="2"/>
      </rPr>
      <t>standard</t>
    </r>
  </si>
  <si>
    <r>
      <rPr>
        <b/>
        <sz val="10"/>
        <rFont val="Gill Sans MT"/>
        <family val="2"/>
      </rPr>
      <t>Abs</t>
    </r>
    <r>
      <rPr>
        <b/>
        <vertAlign val="subscript"/>
        <sz val="10"/>
        <rFont val="Gill Sans MT"/>
        <family val="2"/>
      </rPr>
      <t>sample</t>
    </r>
  </si>
  <si>
    <r>
      <t xml:space="preserve">  </t>
    </r>
    <r>
      <rPr>
        <b/>
        <sz val="9"/>
        <rFont val="Symbol"/>
        <family val="1"/>
        <charset val="2"/>
      </rPr>
      <t>D</t>
    </r>
    <r>
      <rPr>
        <b/>
        <sz val="9"/>
        <rFont val="Gill Sans MT"/>
        <family val="2"/>
      </rPr>
      <t>Abs
(H</t>
    </r>
    <r>
      <rPr>
        <b/>
        <vertAlign val="subscript"/>
        <sz val="9"/>
        <rFont val="Gill Sans MT"/>
        <family val="2"/>
      </rPr>
      <t>2</t>
    </r>
    <r>
      <rPr>
        <b/>
        <sz val="9"/>
        <rFont val="Gill Sans MT"/>
        <family val="2"/>
      </rPr>
      <t>O</t>
    </r>
    <r>
      <rPr>
        <b/>
        <vertAlign val="subscript"/>
        <sz val="9"/>
        <rFont val="Gill Sans MT"/>
        <family val="2"/>
      </rPr>
      <t>2</t>
    </r>
    <r>
      <rPr>
        <b/>
        <sz val="9"/>
        <rFont val="Gill Sans MT"/>
        <family val="2"/>
      </rPr>
      <t>)</t>
    </r>
  </si>
  <si>
    <r>
      <t xml:space="preserve">  </t>
    </r>
    <r>
      <rPr>
        <sz val="10"/>
        <rFont val="Symbol"/>
        <family val="1"/>
        <charset val="2"/>
      </rPr>
      <t>D</t>
    </r>
    <r>
      <rPr>
        <sz val="10"/>
        <rFont val="Gill Sans MT"/>
        <family val="2"/>
      </rPr>
      <t>Abs
(standard)</t>
    </r>
  </si>
  <si>
    <t>concentration (microg/mL)</t>
  </si>
  <si>
    <t>Hydrogen Peroxide
(microg/mL)</t>
  </si>
  <si>
    <t>K-MRH2O2  05/21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</si>
</sst>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4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sz val="11"/>
      <name val="Calibri"/>
      <family val="2"/>
    </font>
    <font>
      <b/>
      <sz val="10"/>
      <name val="Arial"/>
      <family val="2"/>
    </font>
    <font>
      <b/>
      <sz val="9"/>
      <name val="Gill Sans MT"/>
      <family val="2"/>
    </font>
    <font>
      <b/>
      <sz val="9"/>
      <name val="Symbol"/>
      <family val="1"/>
      <charset val="2"/>
    </font>
    <font>
      <b/>
      <vertAlign val="subscript"/>
      <sz val="10"/>
      <name val="Gill Sans MT"/>
      <family val="2"/>
    </font>
    <font>
      <sz val="10"/>
      <name val="Arial"/>
      <family val="2"/>
    </font>
    <font>
      <b/>
      <vertAlign val="subscript"/>
      <sz val="9"/>
      <name val="Gill Sans MT"/>
      <family val="2"/>
    </font>
    <font>
      <sz val="10"/>
      <name val="Symbol"/>
      <family val="1"/>
      <charset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FA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3399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0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4" borderId="1" xfId="0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64" fontId="1" fillId="2" borderId="0" xfId="0" applyNumberFormat="1" applyFont="1" applyFill="1" applyBorder="1" applyAlignment="1" applyProtection="1">
      <alignment horizontal="left"/>
    </xf>
    <xf numFmtId="164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6" fillId="2" borderId="0" xfId="0" applyFont="1" applyFill="1" applyBorder="1" applyAlignment="1" applyProtection="1">
      <alignment horizontal="left" vertical="top"/>
    </xf>
    <xf numFmtId="164" fontId="8" fillId="2" borderId="0" xfId="0" applyNumberFormat="1" applyFont="1" applyFill="1" applyBorder="1" applyAlignment="1" applyProtection="1">
      <alignment horizontal="right"/>
    </xf>
    <xf numFmtId="0" fontId="8" fillId="2" borderId="0" xfId="0" applyFont="1" applyFill="1" applyAlignment="1" applyProtection="1"/>
    <xf numFmtId="0" fontId="13" fillId="0" borderId="0" xfId="0" applyFont="1" applyAlignment="1" applyProtection="1"/>
    <xf numFmtId="0" fontId="8" fillId="2" borderId="0" xfId="0" applyFont="1" applyFill="1" applyProtection="1"/>
    <xf numFmtId="0" fontId="8" fillId="2" borderId="0" xfId="0" applyFont="1" applyFill="1" applyBorder="1" applyAlignment="1" applyProtection="1"/>
    <xf numFmtId="0" fontId="11" fillId="2" borderId="0" xfId="0" applyFont="1" applyFill="1" applyProtection="1"/>
    <xf numFmtId="0" fontId="2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left"/>
    </xf>
    <xf numFmtId="0" fontId="13" fillId="2" borderId="0" xfId="0" applyFont="1" applyFill="1" applyProtection="1"/>
    <xf numFmtId="0" fontId="13" fillId="2" borderId="0" xfId="0" applyFont="1" applyFill="1" applyAlignment="1" applyProtection="1"/>
    <xf numFmtId="0" fontId="8" fillId="2" borderId="0" xfId="0" applyFont="1" applyFill="1" applyAlignment="1" applyProtection="1">
      <alignment wrapText="1"/>
    </xf>
    <xf numFmtId="0" fontId="1" fillId="2" borderId="0" xfId="0" applyFont="1" applyFill="1" applyAlignment="1">
      <alignment horizontal="center"/>
    </xf>
    <xf numFmtId="164" fontId="1" fillId="4" borderId="1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Protection="1">
      <protection locked="0"/>
    </xf>
    <xf numFmtId="0" fontId="1" fillId="3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6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1" fillId="6" borderId="0" xfId="0" applyFont="1" applyFill="1" applyBorder="1" applyProtection="1"/>
    <xf numFmtId="164" fontId="1" fillId="6" borderId="0" xfId="0" applyNumberFormat="1" applyFont="1" applyFill="1" applyBorder="1" applyAlignment="1" applyProtection="1">
      <alignment horizontal="right"/>
    </xf>
    <xf numFmtId="0" fontId="1" fillId="2" borderId="0" xfId="0" applyFont="1" applyFill="1" applyAlignment="1" applyProtection="1">
      <alignment horizontal="center"/>
    </xf>
    <xf numFmtId="0" fontId="0" fillId="6" borderId="0" xfId="0" applyFill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wrapText="1"/>
    </xf>
    <xf numFmtId="0" fontId="2" fillId="2" borderId="1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left" vertical="center"/>
    </xf>
    <xf numFmtId="165" fontId="1" fillId="2" borderId="0" xfId="0" applyNumberFormat="1" applyFont="1" applyFill="1" applyBorder="1" applyAlignment="1" applyProtection="1">
      <alignment vertical="center"/>
    </xf>
    <xf numFmtId="0" fontId="0" fillId="0" borderId="1" xfId="0" applyBorder="1"/>
    <xf numFmtId="0" fontId="17" fillId="0" borderId="1" xfId="0" applyFont="1" applyFill="1" applyBorder="1"/>
    <xf numFmtId="0" fontId="0" fillId="0" borderId="0" xfId="0" applyBorder="1" applyProtection="1">
      <protection locked="0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0" fontId="0" fillId="6" borderId="0" xfId="0" applyFill="1" applyBorder="1" applyProtection="1">
      <protection locked="0"/>
    </xf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65" fontId="1" fillId="6" borderId="0" xfId="0" applyNumberFormat="1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 wrapText="1"/>
    </xf>
    <xf numFmtId="0" fontId="0" fillId="6" borderId="0" xfId="0" applyFill="1" applyBorder="1"/>
    <xf numFmtId="0" fontId="2" fillId="6" borderId="0" xfId="0" applyFont="1" applyFill="1" applyBorder="1" applyAlignment="1">
      <alignment horizontal="center" vertical="center" wrapText="1"/>
    </xf>
    <xf numFmtId="2" fontId="1" fillId="6" borderId="0" xfId="0" applyNumberFormat="1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 vertical="center"/>
    </xf>
    <xf numFmtId="0" fontId="1" fillId="6" borderId="0" xfId="0" applyFont="1" applyFill="1"/>
    <xf numFmtId="0" fontId="1" fillId="8" borderId="1" xfId="0" applyFont="1" applyFill="1" applyBorder="1" applyAlignment="1" applyProtection="1">
      <alignment horizontal="center" vertical="center" wrapText="1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0" fontId="1" fillId="6" borderId="0" xfId="0" applyFont="1" applyFill="1" applyProtection="1"/>
    <xf numFmtId="0" fontId="1" fillId="6" borderId="0" xfId="0" applyFont="1" applyFill="1" applyBorder="1" applyAlignment="1" applyProtection="1"/>
    <xf numFmtId="0" fontId="1" fillId="6" borderId="0" xfId="0" applyFont="1" applyFill="1" applyAlignment="1">
      <alignment horizontal="left" vertical="top" wrapText="1"/>
    </xf>
    <xf numFmtId="0" fontId="1" fillId="9" borderId="0" xfId="0" applyFont="1" applyFill="1" applyBorder="1" applyAlignment="1" applyProtection="1"/>
    <xf numFmtId="0" fontId="1" fillId="9" borderId="0" xfId="0" applyFont="1" applyFill="1" applyProtection="1"/>
    <xf numFmtId="0" fontId="1" fillId="9" borderId="0" xfId="0" applyFont="1" applyFill="1" applyBorder="1" applyProtection="1"/>
    <xf numFmtId="0" fontId="1" fillId="9" borderId="0" xfId="0" applyFont="1" applyFill="1"/>
    <xf numFmtId="0" fontId="1" fillId="9" borderId="0" xfId="0" applyFont="1" applyFill="1" applyAlignment="1">
      <alignment horizontal="left" vertical="top" wrapText="1"/>
    </xf>
    <xf numFmtId="0" fontId="1" fillId="9" borderId="0" xfId="0" applyFont="1" applyFill="1" applyAlignment="1" applyProtection="1"/>
    <xf numFmtId="0" fontId="0" fillId="6" borderId="1" xfId="0" applyFill="1" applyBorder="1"/>
    <xf numFmtId="0" fontId="1" fillId="6" borderId="0" xfId="0" applyFont="1" applyFill="1" applyBorder="1" applyAlignment="1" applyProtection="1">
      <alignment wrapText="1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3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1" fillId="9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1" fillId="6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 applyProtection="1">
      <alignment horizontal="right" vertical="center"/>
      <protection locked="0"/>
    </xf>
    <xf numFmtId="0" fontId="1" fillId="9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0" fillId="6" borderId="0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2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6" borderId="0" xfId="0" applyFill="1" applyBorder="1" applyAlignment="1">
      <alignment vertical="center"/>
    </xf>
    <xf numFmtId="165" fontId="1" fillId="5" borderId="1" xfId="0" applyNumberFormat="1" applyFont="1" applyFill="1" applyBorder="1" applyAlignment="1">
      <alignment horizontal="center" vertical="center"/>
    </xf>
    <xf numFmtId="164" fontId="1" fillId="5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16" fontId="1" fillId="2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9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4" borderId="1" xfId="0" applyFont="1" applyFill="1" applyBorder="1" applyAlignment="1" applyProtection="1">
      <alignment vertical="center"/>
      <protection locked="0"/>
    </xf>
    <xf numFmtId="2" fontId="1" fillId="4" borderId="1" xfId="0" applyNumberFormat="1" applyFont="1" applyFill="1" applyBorder="1" applyAlignment="1" applyProtection="1">
      <alignment horizontal="right" vertical="center"/>
      <protection locked="0"/>
    </xf>
    <xf numFmtId="2" fontId="1" fillId="6" borderId="0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4" fontId="1" fillId="6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4" borderId="1" xfId="0" applyNumberFormat="1" applyFont="1" applyFill="1" applyBorder="1" applyAlignment="1" applyProtection="1">
      <alignment horizontal="right" vertical="center"/>
      <protection locked="0"/>
    </xf>
    <xf numFmtId="0" fontId="1" fillId="6" borderId="0" xfId="0" applyFont="1" applyFill="1" applyBorder="1" applyAlignment="1" applyProtection="1">
      <alignment horizontal="left" vertical="center" wrapText="1"/>
    </xf>
    <xf numFmtId="0" fontId="10" fillId="6" borderId="0" xfId="0" applyFont="1" applyFill="1" applyAlignment="1" applyProtection="1">
      <alignment horizontal="left" vertical="center" wrapText="1"/>
    </xf>
    <xf numFmtId="0" fontId="8" fillId="6" borderId="0" xfId="0" applyFont="1" applyFill="1" applyAlignment="1" applyProtection="1">
      <alignment horizontal="left" vertical="center" wrapText="1"/>
    </xf>
    <xf numFmtId="0" fontId="14" fillId="6" borderId="0" xfId="1" applyFont="1" applyFill="1" applyAlignment="1" applyProtection="1">
      <alignment horizontal="left" vertical="center"/>
    </xf>
    <xf numFmtId="0" fontId="8" fillId="6" borderId="0" xfId="0" applyFont="1" applyFill="1" applyAlignment="1" applyProtection="1">
      <alignment horizontal="left" vertical="center"/>
    </xf>
    <xf numFmtId="0" fontId="8" fillId="6" borderId="0" xfId="1" applyFont="1" applyFill="1" applyAlignment="1" applyProtection="1">
      <alignment horizontal="left" vertical="center" wrapText="1"/>
    </xf>
    <xf numFmtId="0" fontId="1" fillId="6" borderId="0" xfId="0" applyFont="1" applyFill="1" applyAlignment="1" applyProtection="1">
      <alignment horizontal="left" vertical="center"/>
    </xf>
    <xf numFmtId="0" fontId="14" fillId="6" borderId="0" xfId="1" applyFont="1" applyFill="1" applyAlignment="1" applyProtection="1">
      <alignment vertical="center"/>
    </xf>
    <xf numFmtId="0" fontId="14" fillId="6" borderId="0" xfId="1" applyFont="1" applyFill="1" applyAlignment="1" applyProtection="1">
      <alignment horizontal="left" vertical="center"/>
    </xf>
    <xf numFmtId="164" fontId="1" fillId="5" borderId="5" xfId="0" applyNumberFormat="1" applyFont="1" applyFill="1" applyBorder="1" applyAlignment="1">
      <alignment horizontal="center" vertical="center"/>
    </xf>
    <xf numFmtId="164" fontId="1" fillId="5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2" borderId="0" xfId="0" applyFont="1" applyFill="1" applyAlignment="1" applyProtection="1">
      <alignment vertical="top" wrapText="1"/>
    </xf>
    <xf numFmtId="0" fontId="10" fillId="0" borderId="0" xfId="0" applyFont="1" applyProtection="1"/>
    <xf numFmtId="0" fontId="8" fillId="2" borderId="0" xfId="0" applyFont="1" applyFill="1" applyAlignment="1" applyProtection="1">
      <alignment wrapText="1"/>
    </xf>
    <xf numFmtId="0" fontId="10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64" fontId="1" fillId="4" borderId="2" xfId="0" applyNumberFormat="1" applyFont="1" applyFill="1" applyBorder="1" applyAlignment="1" applyProtection="1">
      <alignment horizontal="left"/>
      <protection locked="0"/>
    </xf>
    <xf numFmtId="164" fontId="1" fillId="4" borderId="3" xfId="0" applyNumberFormat="1" applyFont="1" applyFill="1" applyBorder="1" applyAlignment="1" applyProtection="1">
      <alignment horizontal="left"/>
      <protection locked="0"/>
    </xf>
    <xf numFmtId="164" fontId="1" fillId="4" borderId="4" xfId="0" applyNumberFormat="1" applyFont="1" applyFill="1" applyBorder="1" applyAlignment="1" applyProtection="1">
      <alignment horizontal="left"/>
      <protection locked="0"/>
    </xf>
    <xf numFmtId="2" fontId="2" fillId="7" borderId="5" xfId="0" applyNumberFormat="1" applyFont="1" applyFill="1" applyBorder="1" applyAlignment="1">
      <alignment horizontal="center" vertical="center"/>
    </xf>
    <xf numFmtId="2" fontId="2" fillId="7" borderId="6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8" borderId="6" xfId="0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 applyProtection="1">
      <alignment horizontal="left" vertical="center"/>
      <protection locked="0"/>
    </xf>
    <xf numFmtId="164" fontId="1" fillId="4" borderId="3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165" fontId="1" fillId="8" borderId="5" xfId="0" applyNumberFormat="1" applyFont="1" applyFill="1" applyBorder="1" applyAlignment="1">
      <alignment horizontal="center" vertical="center"/>
    </xf>
    <xf numFmtId="165" fontId="1" fillId="8" borderId="6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  <color rgb="FF99CCFF"/>
      <color rgb="FFFFEF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gaCalc!Print_Area"/><Relationship Id="rId2" Type="http://schemas.openxmlformats.org/officeDocument/2006/relationships/hyperlink" Target="#Instructions!A1"/><Relationship Id="rId1" Type="http://schemas.openxmlformats.org/officeDocument/2006/relationships/hyperlink" Target="#MegaCalc!A1"/><Relationship Id="rId5" Type="http://schemas.openxmlformats.org/officeDocument/2006/relationships/image" Target="../media/image1.jpg"/><Relationship Id="rId4" Type="http://schemas.openxmlformats.org/officeDocument/2006/relationships/hyperlink" Target="#Contact_us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hyperlink" Target="#MegaCalc!A1"/><Relationship Id="rId4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13</xdr:row>
      <xdr:rowOff>95250</xdr:rowOff>
    </xdr:from>
    <xdr:to>
      <xdr:col>6</xdr:col>
      <xdr:colOff>161925</xdr:colOff>
      <xdr:row>13</xdr:row>
      <xdr:rowOff>390525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86B50470-8CE8-4C67-80A1-B8F911F1722E}"/>
            </a:ext>
          </a:extLst>
        </xdr:cNvPr>
        <xdr:cNvSpPr>
          <a:spLocks noChangeArrowheads="1"/>
        </xdr:cNvSpPr>
      </xdr:nvSpPr>
      <xdr:spPr bwMode="auto">
        <a:xfrm>
          <a:off x="1981200" y="4333875"/>
          <a:ext cx="164782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 editAs="absolute">
    <xdr:from>
      <xdr:col>2</xdr:col>
      <xdr:colOff>19050</xdr:colOff>
      <xdr:row>8</xdr:row>
      <xdr:rowOff>76200</xdr:rowOff>
    </xdr:from>
    <xdr:to>
      <xdr:col>3</xdr:col>
      <xdr:colOff>819150</xdr:colOff>
      <xdr:row>8</xdr:row>
      <xdr:rowOff>266700</xdr:rowOff>
    </xdr:to>
    <xdr:sp macro="" textlink="">
      <xdr:nvSpPr>
        <xdr:cNvPr id="6187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D1A5A2-BDB4-4F3C-8A7E-E84CE892A90A}"/>
            </a:ext>
          </a:extLst>
        </xdr:cNvPr>
        <xdr:cNvSpPr txBox="1">
          <a:spLocks noChangeArrowheads="1"/>
        </xdr:cNvSpPr>
      </xdr:nvSpPr>
      <xdr:spPr bwMode="auto">
        <a:xfrm>
          <a:off x="247650" y="2524125"/>
          <a:ext cx="10763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50</xdr:row>
      <xdr:rowOff>152400</xdr:rowOff>
    </xdr:from>
    <xdr:to>
      <xdr:col>4</xdr:col>
      <xdr:colOff>9525</xdr:colOff>
      <xdr:row>51</xdr:row>
      <xdr:rowOff>142875</xdr:rowOff>
    </xdr:to>
    <xdr:sp macro="" textlink="">
      <xdr:nvSpPr>
        <xdr:cNvPr id="6188" name="Text 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2F0EED-9A1B-4117-AF93-73F1490E0400}"/>
            </a:ext>
          </a:extLst>
        </xdr:cNvPr>
        <xdr:cNvSpPr txBox="1">
          <a:spLocks noChangeArrowheads="1"/>
        </xdr:cNvSpPr>
      </xdr:nvSpPr>
      <xdr:spPr bwMode="auto">
        <a:xfrm>
          <a:off x="276225" y="12411075"/>
          <a:ext cx="15240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10</xdr:col>
      <xdr:colOff>409575</xdr:colOff>
      <xdr:row>15</xdr:row>
      <xdr:rowOff>57150</xdr:rowOff>
    </xdr:from>
    <xdr:to>
      <xdr:col>14</xdr:col>
      <xdr:colOff>228600</xdr:colOff>
      <xdr:row>19</xdr:row>
      <xdr:rowOff>76200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D9ED0FB7-CEF3-4A16-B770-61413EC75739}"/>
            </a:ext>
          </a:extLst>
        </xdr:cNvPr>
        <xdr:cNvSpPr>
          <a:spLocks noChangeArrowheads="1"/>
        </xdr:cNvSpPr>
      </xdr:nvSpPr>
      <xdr:spPr bwMode="auto">
        <a:xfrm>
          <a:off x="4991100" y="4610100"/>
          <a:ext cx="341947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blanks and standards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values have been run, insert both sets of data and the program will automatically use the average values. If a single set of values are input, these will be used.</a:t>
          </a:r>
          <a:br>
            <a:rPr lang="en-IE" sz="1100" b="0" i="0" u="none" strike="noStrike" baseline="0">
              <a:solidFill>
                <a:srgbClr val="000000"/>
              </a:solidFill>
              <a:latin typeface="Gill Sans MT"/>
            </a:rPr>
          </a:br>
          <a:endParaRPr lang="en-IE"/>
        </a:p>
      </xdr:txBody>
    </xdr:sp>
    <xdr:clientData/>
  </xdr:twoCellAnchor>
  <xdr:twoCellAnchor>
    <xdr:from>
      <xdr:col>11</xdr:col>
      <xdr:colOff>885825</xdr:colOff>
      <xdr:row>35</xdr:row>
      <xdr:rowOff>114301</xdr:rowOff>
    </xdr:from>
    <xdr:to>
      <xdr:col>14</xdr:col>
      <xdr:colOff>657225</xdr:colOff>
      <xdr:row>38</xdr:row>
      <xdr:rowOff>66675</xdr:rowOff>
    </xdr:to>
    <xdr:sp macro="" textlink="">
      <xdr:nvSpPr>
        <xdr:cNvPr id="6236" name="Rectangle 92">
          <a:extLst>
            <a:ext uri="{FF2B5EF4-FFF2-40B4-BE49-F238E27FC236}">
              <a16:creationId xmlns:a16="http://schemas.microsoft.com/office/drawing/2014/main" id="{59399963-0545-4CDF-9D7A-2C44AC490896}"/>
            </a:ext>
          </a:extLst>
        </xdr:cNvPr>
        <xdr:cNvSpPr>
          <a:spLocks noChangeArrowheads="1"/>
        </xdr:cNvSpPr>
      </xdr:nvSpPr>
      <xdr:spPr bwMode="auto">
        <a:xfrm>
          <a:off x="6238875" y="9639301"/>
          <a:ext cx="2600325" cy="5238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8.  </a:t>
          </a:r>
          <a:r>
            <a:rPr lang="en-I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Δ</a:t>
          </a:r>
          <a:r>
            <a:rPr lang="en-IE" sz="1100" b="1" i="0" u="none" strike="noStrike" baseline="0">
              <a:solidFill>
                <a:srgbClr val="000000"/>
              </a:solidFill>
              <a:latin typeface="Gill Sans MT"/>
              <a:cs typeface="Arial"/>
            </a:rPr>
            <a:t>Abs. &amp; Concentrations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These are calculated automatically.</a:t>
          </a:r>
          <a:endParaRPr lang="en-IE"/>
        </a:p>
      </xdr:txBody>
    </xdr:sp>
    <xdr:clientData/>
  </xdr:twoCellAnchor>
  <xdr:twoCellAnchor>
    <xdr:from>
      <xdr:col>2</xdr:col>
      <xdr:colOff>152399</xdr:colOff>
      <xdr:row>35</xdr:row>
      <xdr:rowOff>114301</xdr:rowOff>
    </xdr:from>
    <xdr:to>
      <xdr:col>4</xdr:col>
      <xdr:colOff>266699</xdr:colOff>
      <xdr:row>38</xdr:row>
      <xdr:rowOff>38101</xdr:rowOff>
    </xdr:to>
    <xdr:sp macro="" textlink="">
      <xdr:nvSpPr>
        <xdr:cNvPr id="42" name="Rectangle 13">
          <a:extLst>
            <a:ext uri="{FF2B5EF4-FFF2-40B4-BE49-F238E27FC236}">
              <a16:creationId xmlns:a16="http://schemas.microsoft.com/office/drawing/2014/main" id="{92E27D30-0AD1-444F-AFAC-BC552443355F}"/>
            </a:ext>
          </a:extLst>
        </xdr:cNvPr>
        <xdr:cNvSpPr>
          <a:spLocks noChangeArrowheads="1"/>
        </xdr:cNvSpPr>
      </xdr:nvSpPr>
      <xdr:spPr bwMode="auto">
        <a:xfrm>
          <a:off x="380999" y="9639301"/>
          <a:ext cx="162877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Insert absorbance values for the samples</a:t>
          </a:r>
          <a:endParaRPr lang="en-IE"/>
        </a:p>
      </xdr:txBody>
    </xdr:sp>
    <xdr:clientData/>
  </xdr:twoCellAnchor>
  <xdr:twoCellAnchor>
    <xdr:from>
      <xdr:col>4</xdr:col>
      <xdr:colOff>727074</xdr:colOff>
      <xdr:row>35</xdr:row>
      <xdr:rowOff>114301</xdr:rowOff>
    </xdr:from>
    <xdr:to>
      <xdr:col>6</xdr:col>
      <xdr:colOff>641349</xdr:colOff>
      <xdr:row>39</xdr:row>
      <xdr:rowOff>152400</xdr:rowOff>
    </xdr:to>
    <xdr:sp macro="" textlink="">
      <xdr:nvSpPr>
        <xdr:cNvPr id="45" name="Rectangle 65">
          <a:extLst>
            <a:ext uri="{FF2B5EF4-FFF2-40B4-BE49-F238E27FC236}">
              <a16:creationId xmlns:a16="http://schemas.microsoft.com/office/drawing/2014/main" id="{B20ABC0C-EB6F-466B-BC4B-545CD4E4DD5E}"/>
            </a:ext>
          </a:extLst>
        </xdr:cNvPr>
        <xdr:cNvSpPr>
          <a:spLocks noChangeArrowheads="1"/>
        </xdr:cNvSpPr>
      </xdr:nvSpPr>
      <xdr:spPr bwMode="auto">
        <a:xfrm>
          <a:off x="2470149" y="9639301"/>
          <a:ext cx="1638300" cy="8000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Insert the volume of the sample used in the reaction.</a:t>
          </a:r>
          <a:endParaRPr lang="en-IE"/>
        </a:p>
      </xdr:txBody>
    </xdr:sp>
    <xdr:clientData/>
  </xdr:twoCellAnchor>
  <xdr:twoCellAnchor>
    <xdr:from>
      <xdr:col>9</xdr:col>
      <xdr:colOff>234949</xdr:colOff>
      <xdr:row>35</xdr:row>
      <xdr:rowOff>114301</xdr:rowOff>
    </xdr:from>
    <xdr:to>
      <xdr:col>11</xdr:col>
      <xdr:colOff>425449</xdr:colOff>
      <xdr:row>41</xdr:row>
      <xdr:rowOff>228600</xdr:rowOff>
    </xdr:to>
    <xdr:sp macro="" textlink="">
      <xdr:nvSpPr>
        <xdr:cNvPr id="40" name="Rectangle 65">
          <a:extLst>
            <a:ext uri="{FF2B5EF4-FFF2-40B4-BE49-F238E27FC236}">
              <a16:creationId xmlns:a16="http://schemas.microsoft.com/office/drawing/2014/main" id="{44714DCA-7D32-4ACB-B3A1-48E3FF4024A1}"/>
            </a:ext>
          </a:extLst>
        </xdr:cNvPr>
        <xdr:cNvSpPr>
          <a:spLocks noChangeArrowheads="1"/>
        </xdr:cNvSpPr>
      </xdr:nvSpPr>
      <xdr:spPr bwMode="auto">
        <a:xfrm>
          <a:off x="4568824" y="9639301"/>
          <a:ext cx="1209675" cy="12572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7.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 for 10-fold).</a:t>
          </a:r>
          <a:endParaRPr lang="en-IE"/>
        </a:p>
      </xdr:txBody>
    </xdr:sp>
    <xdr:clientData/>
  </xdr:twoCellAnchor>
  <xdr:twoCellAnchor>
    <xdr:from>
      <xdr:col>14</xdr:col>
      <xdr:colOff>259841</xdr:colOff>
      <xdr:row>6</xdr:row>
      <xdr:rowOff>380999</xdr:rowOff>
    </xdr:from>
    <xdr:to>
      <xdr:col>15</xdr:col>
      <xdr:colOff>523875</xdr:colOff>
      <xdr:row>7</xdr:row>
      <xdr:rowOff>295275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4655A445-AAA2-4A0C-9A76-7FE47A4DFCF3}"/>
            </a:ext>
          </a:extLst>
        </xdr:cNvPr>
        <xdr:cNvGrpSpPr/>
      </xdr:nvGrpSpPr>
      <xdr:grpSpPr>
        <a:xfrm>
          <a:off x="8441816" y="1819274"/>
          <a:ext cx="1083184" cy="457201"/>
          <a:chOff x="8869791" y="-1181101"/>
          <a:chExt cx="839506" cy="457201"/>
        </a:xfrm>
      </xdr:grpSpPr>
      <xdr:sp macro="" textlink="">
        <xdr:nvSpPr>
          <xdr:cNvPr id="39" name="Text Box 2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0F1B177-B936-40C4-82FB-216A9A333B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70177" y="-1181101"/>
            <a:ext cx="839120" cy="28575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MegaCalc</a:t>
            </a:r>
            <a:endParaRPr lang="en-GB"/>
          </a:p>
        </xdr:txBody>
      </xdr:sp>
      <xdr:sp macro="" textlink="">
        <xdr:nvSpPr>
          <xdr:cNvPr id="49" name="Text Box 2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38EDB2CE-8432-45DA-B55D-DEE465A2D4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69791" y="-981077"/>
            <a:ext cx="838200" cy="25717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Contact Us</a:t>
            </a:r>
            <a:endParaRPr lang="en-GB"/>
          </a:p>
        </xdr:txBody>
      </xdr:sp>
    </xdr:grpSp>
    <xdr:clientData/>
  </xdr:twoCellAnchor>
  <xdr:twoCellAnchor>
    <xdr:from>
      <xdr:col>1</xdr:col>
      <xdr:colOff>38100</xdr:colOff>
      <xdr:row>20</xdr:row>
      <xdr:rowOff>66674</xdr:rowOff>
    </xdr:from>
    <xdr:to>
      <xdr:col>3</xdr:col>
      <xdr:colOff>1181100</xdr:colOff>
      <xdr:row>22</xdr:row>
      <xdr:rowOff>114300</xdr:rowOff>
    </xdr:to>
    <xdr:sp macro="" textlink="">
      <xdr:nvSpPr>
        <xdr:cNvPr id="59" name="Rectangle 11">
          <a:extLst>
            <a:ext uri="{FF2B5EF4-FFF2-40B4-BE49-F238E27FC236}">
              <a16:creationId xmlns:a16="http://schemas.microsoft.com/office/drawing/2014/main" id="{019979E9-4F61-403D-9E1F-1283E641BF33}"/>
            </a:ext>
          </a:extLst>
        </xdr:cNvPr>
        <xdr:cNvSpPr>
          <a:spLocks noChangeArrowheads="1"/>
        </xdr:cNvSpPr>
      </xdr:nvSpPr>
      <xdr:spPr bwMode="auto">
        <a:xfrm>
          <a:off x="152400" y="5781674"/>
          <a:ext cx="1533525" cy="4286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the standard concentration</a:t>
          </a:r>
        </a:p>
        <a:p>
          <a:pPr algn="l" rtl="0">
            <a:defRPr sz="1000"/>
          </a:pPr>
          <a:endParaRPr lang="en-IE"/>
        </a:p>
      </xdr:txBody>
    </xdr:sp>
    <xdr:clientData/>
  </xdr:twoCellAnchor>
  <xdr:twoCellAnchor>
    <xdr:from>
      <xdr:col>12</xdr:col>
      <xdr:colOff>771525</xdr:colOff>
      <xdr:row>22</xdr:row>
      <xdr:rowOff>142875</xdr:rowOff>
    </xdr:from>
    <xdr:to>
      <xdr:col>14</xdr:col>
      <xdr:colOff>581025</xdr:colOff>
      <xdr:row>24</xdr:row>
      <xdr:rowOff>47625</xdr:rowOff>
    </xdr:to>
    <xdr:sp macro="" textlink="">
      <xdr:nvSpPr>
        <xdr:cNvPr id="62" name="Rectangle 113">
          <a:extLst>
            <a:ext uri="{FF2B5EF4-FFF2-40B4-BE49-F238E27FC236}">
              <a16:creationId xmlns:a16="http://schemas.microsoft.com/office/drawing/2014/main" id="{53DF6A26-2B2B-46E3-A74F-1F498C6E929D}"/>
            </a:ext>
          </a:extLst>
        </xdr:cNvPr>
        <xdr:cNvSpPr>
          <a:spLocks noChangeArrowheads="1"/>
        </xdr:cNvSpPr>
      </xdr:nvSpPr>
      <xdr:spPr bwMode="auto">
        <a:xfrm>
          <a:off x="7200900" y="6238875"/>
          <a:ext cx="1562100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 M value</a:t>
          </a: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The "M" value will automatically calculate.</a:t>
          </a:r>
        </a:p>
      </xdr:txBody>
    </xdr:sp>
    <xdr:clientData/>
  </xdr:twoCellAnchor>
  <xdr:twoCellAnchor>
    <xdr:from>
      <xdr:col>5</xdr:col>
      <xdr:colOff>485775</xdr:colOff>
      <xdr:row>17</xdr:row>
      <xdr:rowOff>171450</xdr:rowOff>
    </xdr:from>
    <xdr:to>
      <xdr:col>10</xdr:col>
      <xdr:colOff>409575</xdr:colOff>
      <xdr:row>20</xdr:row>
      <xdr:rowOff>28575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A4D76B55-2CA1-4777-B9B1-DE8FDD761709}"/>
            </a:ext>
          </a:extLst>
        </xdr:cNvPr>
        <xdr:cNvCxnSpPr>
          <a:stCxn id="6155" idx="1"/>
        </xdr:cNvCxnSpPr>
      </xdr:nvCxnSpPr>
      <xdr:spPr bwMode="auto">
        <a:xfrm flipH="1">
          <a:off x="3124200" y="5105400"/>
          <a:ext cx="1866900" cy="638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438150</xdr:colOff>
      <xdr:row>17</xdr:row>
      <xdr:rowOff>171450</xdr:rowOff>
    </xdr:from>
    <xdr:to>
      <xdr:col>10</xdr:col>
      <xdr:colOff>409575</xdr:colOff>
      <xdr:row>24</xdr:row>
      <xdr:rowOff>180975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DD56F52D-CE48-4F02-B793-54923D69FC5D}"/>
            </a:ext>
          </a:extLst>
        </xdr:cNvPr>
        <xdr:cNvCxnSpPr>
          <a:stCxn id="6155" idx="1"/>
        </xdr:cNvCxnSpPr>
      </xdr:nvCxnSpPr>
      <xdr:spPr bwMode="auto">
        <a:xfrm flipH="1">
          <a:off x="3076575" y="5105400"/>
          <a:ext cx="1914525" cy="18192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13</xdr:row>
      <xdr:rowOff>390525</xdr:rowOff>
    </xdr:from>
    <xdr:to>
      <xdr:col>5</xdr:col>
      <xdr:colOff>166688</xdr:colOff>
      <xdr:row>15</xdr:row>
      <xdr:rowOff>76200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41020AA-41C4-4D9C-9220-85803426ECD1}"/>
            </a:ext>
          </a:extLst>
        </xdr:cNvPr>
        <xdr:cNvCxnSpPr>
          <a:stCxn id="6152" idx="2"/>
        </xdr:cNvCxnSpPr>
      </xdr:nvCxnSpPr>
      <xdr:spPr bwMode="auto">
        <a:xfrm flipH="1">
          <a:off x="2790825" y="4629150"/>
          <a:ext cx="14288" cy="4572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781050</xdr:colOff>
      <xdr:row>23</xdr:row>
      <xdr:rowOff>285750</xdr:rowOff>
    </xdr:from>
    <xdr:to>
      <xdr:col>12</xdr:col>
      <xdr:colOff>771525</xdr:colOff>
      <xdr:row>24</xdr:row>
      <xdr:rowOff>161925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8FD08014-79CB-4790-917A-1337CFD8F2ED}"/>
            </a:ext>
          </a:extLst>
        </xdr:cNvPr>
        <xdr:cNvCxnSpPr>
          <a:stCxn id="62" idx="1"/>
        </xdr:cNvCxnSpPr>
      </xdr:nvCxnSpPr>
      <xdr:spPr bwMode="auto">
        <a:xfrm flipH="1">
          <a:off x="6134100" y="6572250"/>
          <a:ext cx="1066800" cy="4476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657226</xdr:colOff>
      <xdr:row>30</xdr:row>
      <xdr:rowOff>19050</xdr:rowOff>
    </xdr:from>
    <xdr:to>
      <xdr:col>13</xdr:col>
      <xdr:colOff>176213</xdr:colOff>
      <xdr:row>35</xdr:row>
      <xdr:rowOff>114301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75E6CF97-13F6-4993-8E7C-FFCE0DFE3C2D}"/>
            </a:ext>
          </a:extLst>
        </xdr:cNvPr>
        <xdr:cNvCxnSpPr>
          <a:stCxn id="6236" idx="0"/>
        </xdr:cNvCxnSpPr>
      </xdr:nvCxnSpPr>
      <xdr:spPr bwMode="auto">
        <a:xfrm flipH="1" flipV="1">
          <a:off x="6010276" y="8505825"/>
          <a:ext cx="1528762" cy="113347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523875</xdr:colOff>
      <xdr:row>30</xdr:row>
      <xdr:rowOff>200026</xdr:rowOff>
    </xdr:from>
    <xdr:to>
      <xdr:col>10</xdr:col>
      <xdr:colOff>592137</xdr:colOff>
      <xdr:row>35</xdr:row>
      <xdr:rowOff>114301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id="{8CDD6EDC-4968-42D4-B8E8-371F88F643B4}"/>
            </a:ext>
          </a:extLst>
        </xdr:cNvPr>
        <xdr:cNvCxnSpPr>
          <a:stCxn id="40" idx="0"/>
        </xdr:cNvCxnSpPr>
      </xdr:nvCxnSpPr>
      <xdr:spPr bwMode="auto">
        <a:xfrm flipH="1" flipV="1">
          <a:off x="3990975" y="8686801"/>
          <a:ext cx="1182687" cy="9525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581026</xdr:colOff>
      <xdr:row>30</xdr:row>
      <xdr:rowOff>171452</xdr:rowOff>
    </xdr:from>
    <xdr:to>
      <xdr:col>5</xdr:col>
      <xdr:colOff>650874</xdr:colOff>
      <xdr:row>35</xdr:row>
      <xdr:rowOff>114301</xdr:rowOff>
    </xdr:to>
    <xdr:cxnSp macro="">
      <xdr:nvCxnSpPr>
        <xdr:cNvPr id="56" name="Straight Arrow Connector 55">
          <a:extLst>
            <a:ext uri="{FF2B5EF4-FFF2-40B4-BE49-F238E27FC236}">
              <a16:creationId xmlns:a16="http://schemas.microsoft.com/office/drawing/2014/main" id="{171E64F6-0C6B-4162-A6E7-BC6136957FFD}"/>
            </a:ext>
          </a:extLst>
        </xdr:cNvPr>
        <xdr:cNvCxnSpPr>
          <a:stCxn id="45" idx="0"/>
        </xdr:cNvCxnSpPr>
      </xdr:nvCxnSpPr>
      <xdr:spPr bwMode="auto">
        <a:xfrm flipH="1" flipV="1">
          <a:off x="3219451" y="8658227"/>
          <a:ext cx="69848" cy="9810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690562</xdr:colOff>
      <xdr:row>30</xdr:row>
      <xdr:rowOff>180976</xdr:rowOff>
    </xdr:from>
    <xdr:to>
      <xdr:col>4</xdr:col>
      <xdr:colOff>285750</xdr:colOff>
      <xdr:row>35</xdr:row>
      <xdr:rowOff>114301</xdr:rowOff>
    </xdr:to>
    <xdr:cxnSp macro="">
      <xdr:nvCxnSpPr>
        <xdr:cNvPr id="61" name="Straight Arrow Connector 60">
          <a:extLst>
            <a:ext uri="{FF2B5EF4-FFF2-40B4-BE49-F238E27FC236}">
              <a16:creationId xmlns:a16="http://schemas.microsoft.com/office/drawing/2014/main" id="{E8708FAB-093E-42E8-9AAB-A6DFA81CADFE}"/>
            </a:ext>
          </a:extLst>
        </xdr:cNvPr>
        <xdr:cNvCxnSpPr>
          <a:stCxn id="42" idx="0"/>
        </xdr:cNvCxnSpPr>
      </xdr:nvCxnSpPr>
      <xdr:spPr bwMode="auto">
        <a:xfrm flipV="1">
          <a:off x="1195387" y="8667751"/>
          <a:ext cx="833438" cy="9715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</xdr:colOff>
      <xdr:row>0</xdr:row>
      <xdr:rowOff>92749</xdr:rowOff>
    </xdr:from>
    <xdr:to>
      <xdr:col>16</xdr:col>
      <xdr:colOff>9525</xdr:colOff>
      <xdr:row>6</xdr:row>
      <xdr:rowOff>231695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4A9983C-5BAE-4E6A-A764-F488BF9BF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92749"/>
          <a:ext cx="9705975" cy="1577221"/>
        </a:xfrm>
        <a:prstGeom prst="rect">
          <a:avLst/>
        </a:prstGeom>
      </xdr:spPr>
    </xdr:pic>
    <xdr:clientData/>
  </xdr:twoCellAnchor>
  <xdr:oneCellAnchor>
    <xdr:from>
      <xdr:col>4</xdr:col>
      <xdr:colOff>38100</xdr:colOff>
      <xdr:row>3</xdr:row>
      <xdr:rowOff>219075</xdr:rowOff>
    </xdr:from>
    <xdr:ext cx="5527539" cy="33945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741F1F-8042-43E4-9214-25D27D6C0E33}"/>
            </a:ext>
          </a:extLst>
        </xdr:cNvPr>
        <xdr:cNvSpPr txBox="1"/>
      </xdr:nvSpPr>
      <xdr:spPr>
        <a:xfrm>
          <a:off x="1781175" y="914400"/>
          <a:ext cx="5527539" cy="339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400" b="1">
              <a:solidFill>
                <a:schemeClr val="bg1"/>
              </a:solidFill>
              <a:latin typeface="Rawline" panose="00000500000000000000" pitchFamily="2" charset="0"/>
            </a:rPr>
            <a:t>Hydrogen Peroxide (MegaPlex Red)</a:t>
          </a:r>
          <a:r>
            <a:rPr lang="en-GB" sz="1400" b="1" baseline="0">
              <a:solidFill>
                <a:schemeClr val="bg1"/>
              </a:solidFill>
              <a:latin typeface="Rawline" panose="00000500000000000000" pitchFamily="2" charset="0"/>
            </a:rPr>
            <a:t> (K-MRH2O2) - Instructions</a:t>
          </a:r>
          <a:endParaRPr lang="en-GB" sz="1400" b="1">
            <a:solidFill>
              <a:schemeClr val="bg1"/>
            </a:solidFill>
            <a:latin typeface="Rawline" panose="00000500000000000000" pitchFamily="2" charset="0"/>
          </a:endParaRPr>
        </a:p>
      </xdr:txBody>
    </xdr:sp>
    <xdr:clientData/>
  </xdr:oneCellAnchor>
  <xdr:twoCellAnchor>
    <xdr:from>
      <xdr:col>3</xdr:col>
      <xdr:colOff>414338</xdr:colOff>
      <xdr:row>22</xdr:row>
      <xdr:rowOff>114300</xdr:rowOff>
    </xdr:from>
    <xdr:to>
      <xdr:col>4</xdr:col>
      <xdr:colOff>314325</xdr:colOff>
      <xdr:row>24</xdr:row>
      <xdr:rowOff>123825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1DE9405D-CA6E-46DA-986A-30420B6DBD42}"/>
            </a:ext>
          </a:extLst>
        </xdr:cNvPr>
        <xdr:cNvCxnSpPr>
          <a:stCxn id="59" idx="2"/>
        </xdr:cNvCxnSpPr>
      </xdr:nvCxnSpPr>
      <xdr:spPr bwMode="auto">
        <a:xfrm>
          <a:off x="919163" y="6210300"/>
          <a:ext cx="1138237" cy="771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56</xdr:row>
      <xdr:rowOff>171450</xdr:rowOff>
    </xdr:from>
    <xdr:to>
      <xdr:col>4</xdr:col>
      <xdr:colOff>114300</xdr:colOff>
      <xdr:row>57</xdr:row>
      <xdr:rowOff>161925</xdr:rowOff>
    </xdr:to>
    <xdr:sp macro="" textlink="">
      <xdr:nvSpPr>
        <xdr:cNvPr id="16" name="Text Box 3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7C972D-9F18-4577-B795-C30820C105CD}"/>
            </a:ext>
          </a:extLst>
        </xdr:cNvPr>
        <xdr:cNvSpPr txBox="1">
          <a:spLocks noChangeArrowheads="1"/>
        </xdr:cNvSpPr>
      </xdr:nvSpPr>
      <xdr:spPr bwMode="auto">
        <a:xfrm>
          <a:off x="247650" y="13087350"/>
          <a:ext cx="14954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15</xdr:col>
      <xdr:colOff>581025</xdr:colOff>
      <xdr:row>2</xdr:row>
      <xdr:rowOff>19050</xdr:rowOff>
    </xdr:from>
    <xdr:to>
      <xdr:col>16</xdr:col>
      <xdr:colOff>514350</xdr:colOff>
      <xdr:row>4</xdr:row>
      <xdr:rowOff>9524</xdr:rowOff>
    </xdr:to>
    <xdr:sp macro="" textlink="">
      <xdr:nvSpPr>
        <xdr:cNvPr id="20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5BE637-0453-4156-A2DD-172EB8D87671}"/>
            </a:ext>
          </a:extLst>
        </xdr:cNvPr>
        <xdr:cNvSpPr txBox="1">
          <a:spLocks noChangeArrowheads="1"/>
        </xdr:cNvSpPr>
      </xdr:nvSpPr>
      <xdr:spPr bwMode="auto">
        <a:xfrm>
          <a:off x="7419975" y="1762125"/>
          <a:ext cx="914400" cy="3714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/>
  </xdr:twoCellAnchor>
  <xdr:twoCellAnchor>
    <xdr:from>
      <xdr:col>15</xdr:col>
      <xdr:colOff>581025</xdr:colOff>
      <xdr:row>3</xdr:row>
      <xdr:rowOff>37146</xdr:rowOff>
    </xdr:from>
    <xdr:to>
      <xdr:col>16</xdr:col>
      <xdr:colOff>513348</xdr:colOff>
      <xdr:row>4</xdr:row>
      <xdr:rowOff>180975</xdr:rowOff>
    </xdr:to>
    <xdr:sp macro="" textlink="">
      <xdr:nvSpPr>
        <xdr:cNvPr id="21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3F0F02F-C696-4B8D-A4C1-C01E3EC81F39}"/>
            </a:ext>
          </a:extLst>
        </xdr:cNvPr>
        <xdr:cNvSpPr txBox="1">
          <a:spLocks noChangeArrowheads="1"/>
        </xdr:cNvSpPr>
      </xdr:nvSpPr>
      <xdr:spPr bwMode="auto">
        <a:xfrm>
          <a:off x="7419975" y="1970721"/>
          <a:ext cx="913398" cy="33432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/>
  </xdr:twoCellAnchor>
  <xdr:twoCellAnchor>
    <xdr:from>
      <xdr:col>1</xdr:col>
      <xdr:colOff>1</xdr:colOff>
      <xdr:row>0</xdr:row>
      <xdr:rowOff>90606</xdr:rowOff>
    </xdr:from>
    <xdr:to>
      <xdr:col>17</xdr:col>
      <xdr:colOff>2277</xdr:colOff>
      <xdr:row>1</xdr:row>
      <xdr:rowOff>1466849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B88A58A-555D-4F66-A3F4-D0DE25120898}"/>
            </a:ext>
          </a:extLst>
        </xdr:cNvPr>
        <xdr:cNvGrpSpPr/>
      </xdr:nvGrpSpPr>
      <xdr:grpSpPr>
        <a:xfrm>
          <a:off x="114301" y="90606"/>
          <a:ext cx="8498576" cy="1471493"/>
          <a:chOff x="114301" y="90606"/>
          <a:chExt cx="8498576" cy="1471493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8A62D594-E30B-4C45-9319-154F0C17D1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1" y="90606"/>
            <a:ext cx="8498576" cy="1471493"/>
          </a:xfrm>
          <a:prstGeom prst="rect">
            <a:avLst/>
          </a:prstGeom>
        </xdr:spPr>
      </xdr:pic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61D565EF-673B-4CD5-A50C-546118AC827C}"/>
              </a:ext>
            </a:extLst>
          </xdr:cNvPr>
          <xdr:cNvSpPr txBox="1"/>
        </xdr:nvSpPr>
        <xdr:spPr>
          <a:xfrm>
            <a:off x="1448765" y="866065"/>
            <a:ext cx="4951677" cy="30412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GB" sz="1200" b="1">
                <a:solidFill>
                  <a:schemeClr val="bg1"/>
                </a:solidFill>
                <a:latin typeface="Rawline" panose="00000500000000000000" pitchFamily="2" charset="0"/>
              </a:rPr>
              <a:t>Hydrogen Peroxide (MegaPlex Red)</a:t>
            </a:r>
            <a:r>
              <a:rPr lang="en-GB" sz="1200" b="1" baseline="0">
                <a:solidFill>
                  <a:schemeClr val="bg1"/>
                </a:solidFill>
                <a:latin typeface="Rawline" panose="00000500000000000000" pitchFamily="2" charset="0"/>
              </a:rPr>
              <a:t> (K-MRH2O2) - Determination</a:t>
            </a:r>
            <a:endParaRPr lang="en-GB" sz="1200" b="1">
              <a:solidFill>
                <a:schemeClr val="bg1"/>
              </a:solidFill>
              <a:latin typeface="Rawline" panose="00000500000000000000" pitchFamily="2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ncent\AppData\Local\Microsoft\Windows\INetCache\Content.Outlook\ZOHY6H70\K-MRGLUC_2102_CAL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egaCalc"/>
    </sheetNames>
    <sheetDataSet>
      <sheetData sheetId="0"/>
      <sheetData sheetId="1">
        <row r="8">
          <cell r="D8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upport.megazyme.com/support/home" TargetMode="External"/><Relationship Id="rId2" Type="http://schemas.openxmlformats.org/officeDocument/2006/relationships/hyperlink" Target="mailto:info@megazyme.com" TargetMode="External"/><Relationship Id="rId1" Type="http://schemas.openxmlformats.org/officeDocument/2006/relationships/hyperlink" Target="http://www.megazyme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megazyme.com/customer-service-faq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0"/>
  <sheetViews>
    <sheetView topLeftCell="A13" zoomScaleNormal="100" workbookViewId="0">
      <selection activeCell="R27" sqref="R27"/>
    </sheetView>
  </sheetViews>
  <sheetFormatPr defaultColWidth="12.28515625" defaultRowHeight="15" x14ac:dyDescent="0.3"/>
  <cols>
    <col min="1" max="2" width="1.7109375" style="9" customWidth="1"/>
    <col min="3" max="3" width="4.140625" style="16" customWidth="1"/>
    <col min="4" max="4" width="18.5703125" style="9" customWidth="1"/>
    <col min="5" max="5" width="13.42578125" style="9" customWidth="1"/>
    <col min="6" max="6" width="12.42578125" style="9" customWidth="1"/>
    <col min="7" max="7" width="13" style="9" customWidth="1"/>
    <col min="8" max="9" width="13" style="9" hidden="1" customWidth="1"/>
    <col min="10" max="10" width="3.7109375" style="9" customWidth="1"/>
    <col min="11" max="11" width="11.5703125" style="9" customWidth="1"/>
    <col min="12" max="12" width="16.140625" style="9" customWidth="1"/>
    <col min="13" max="13" width="14" style="82" customWidth="1"/>
    <col min="14" max="16" width="12.28515625" style="82"/>
    <col min="17" max="18" width="12.28515625" style="9"/>
    <col min="19" max="29" width="12.28515625" style="86"/>
    <col min="30" max="16384" width="12.28515625" style="9"/>
  </cols>
  <sheetData>
    <row r="1" spans="1:29" ht="7.7" customHeight="1" x14ac:dyDescent="0.3">
      <c r="A1" s="8"/>
      <c r="B1" s="8"/>
      <c r="C1" s="13"/>
      <c r="D1" s="8"/>
      <c r="E1" s="8"/>
      <c r="F1" s="8"/>
      <c r="G1" s="8"/>
      <c r="H1" s="8"/>
      <c r="I1" s="8"/>
      <c r="J1" s="8"/>
      <c r="K1" s="8"/>
      <c r="L1" s="8"/>
      <c r="M1" s="85"/>
      <c r="N1" s="85"/>
      <c r="O1" s="85"/>
      <c r="P1" s="85"/>
      <c r="Q1" s="22"/>
      <c r="R1" s="22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</row>
    <row r="2" spans="1:29" ht="13.7" customHeight="1" x14ac:dyDescent="0.3">
      <c r="A2" s="8"/>
      <c r="B2" s="10"/>
      <c r="C2" s="14"/>
      <c r="D2" s="10"/>
      <c r="E2" s="10"/>
      <c r="F2" s="10"/>
      <c r="G2" s="10"/>
      <c r="H2" s="10"/>
      <c r="I2" s="10"/>
      <c r="J2" s="10"/>
      <c r="K2" s="10"/>
      <c r="L2" s="10"/>
      <c r="M2" s="54"/>
      <c r="N2" s="54"/>
      <c r="O2" s="83"/>
      <c r="P2" s="83"/>
      <c r="Q2" s="22"/>
      <c r="R2" s="22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</row>
    <row r="3" spans="1:29" ht="33.75" customHeight="1" x14ac:dyDescent="0.3">
      <c r="A3" s="8"/>
      <c r="B3" s="10"/>
      <c r="C3" s="14"/>
      <c r="D3" s="11"/>
      <c r="E3" s="11"/>
      <c r="F3" s="11"/>
      <c r="G3" s="11"/>
      <c r="H3" s="11"/>
      <c r="I3" s="11"/>
      <c r="J3" s="11"/>
      <c r="K3" s="11"/>
      <c r="L3" s="10"/>
      <c r="M3" s="54"/>
      <c r="N3" s="54"/>
      <c r="O3" s="83"/>
      <c r="P3" s="83"/>
      <c r="Q3" s="85"/>
      <c r="R3" s="22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</row>
    <row r="4" spans="1:29" ht="27" customHeight="1" x14ac:dyDescent="0.3">
      <c r="A4" s="8"/>
      <c r="B4" s="10"/>
      <c r="C4" s="14"/>
      <c r="D4" s="11"/>
      <c r="E4" s="11"/>
      <c r="F4" s="11"/>
      <c r="G4" s="11"/>
      <c r="H4" s="11"/>
      <c r="I4" s="11"/>
      <c r="J4" s="11"/>
      <c r="K4" s="11"/>
      <c r="L4" s="10"/>
      <c r="M4" s="54"/>
      <c r="N4" s="83"/>
      <c r="O4" s="83"/>
      <c r="P4" s="83"/>
      <c r="Q4" s="22"/>
      <c r="R4" s="22"/>
      <c r="S4" s="85"/>
      <c r="T4" s="85"/>
      <c r="U4" s="85"/>
      <c r="V4" s="85"/>
      <c r="W4" s="85"/>
      <c r="X4" s="85"/>
      <c r="Y4" s="85"/>
      <c r="Z4" s="85"/>
      <c r="AA4" s="85"/>
      <c r="AB4" s="85"/>
    </row>
    <row r="5" spans="1:29" ht="18.2" customHeight="1" x14ac:dyDescent="0.3">
      <c r="A5" s="8"/>
      <c r="B5" s="10"/>
      <c r="C5" s="15"/>
      <c r="D5" s="26"/>
      <c r="E5" s="26"/>
      <c r="F5" s="26"/>
      <c r="G5" s="26"/>
      <c r="H5" s="26"/>
      <c r="I5" s="26"/>
      <c r="J5" s="26"/>
      <c r="K5" s="26"/>
      <c r="L5" s="10"/>
      <c r="M5" s="54"/>
      <c r="N5" s="83"/>
      <c r="O5" s="83"/>
      <c r="P5" s="83"/>
      <c r="Q5" s="22"/>
      <c r="R5" s="22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29" ht="13.7" customHeight="1" x14ac:dyDescent="0.3">
      <c r="A6" s="8"/>
      <c r="B6" s="10"/>
      <c r="C6" s="15"/>
      <c r="D6" s="12"/>
      <c r="E6" s="12"/>
      <c r="F6" s="12"/>
      <c r="G6" s="12"/>
      <c r="H6" s="12"/>
      <c r="I6" s="12"/>
      <c r="J6" s="12"/>
      <c r="K6" s="12"/>
      <c r="L6" s="10"/>
      <c r="M6" s="54"/>
      <c r="N6" s="83"/>
      <c r="O6" s="83"/>
      <c r="P6" s="83"/>
      <c r="Q6" s="22"/>
      <c r="R6" s="22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9" s="19" customFormat="1" ht="42.75" customHeight="1" x14ac:dyDescent="0.4">
      <c r="A7" s="8"/>
      <c r="B7" s="10"/>
      <c r="C7" s="32" t="s">
        <v>14</v>
      </c>
      <c r="D7" s="18"/>
      <c r="E7" s="18"/>
      <c r="F7" s="18"/>
      <c r="G7" s="18"/>
      <c r="H7" s="18"/>
      <c r="I7" s="18"/>
      <c r="J7" s="18"/>
      <c r="K7" s="18"/>
      <c r="L7" s="10"/>
      <c r="M7" s="54"/>
      <c r="N7" s="83"/>
      <c r="O7" s="83"/>
      <c r="P7" s="83"/>
      <c r="Q7" s="22"/>
      <c r="R7" s="22"/>
      <c r="S7" s="85"/>
      <c r="T7" s="85"/>
      <c r="U7" s="85"/>
      <c r="V7" s="85"/>
      <c r="W7" s="85"/>
      <c r="X7" s="85"/>
      <c r="Y7" s="85"/>
      <c r="Z7" s="85"/>
      <c r="AA7" s="85"/>
      <c r="AB7" s="85"/>
      <c r="AC7" s="87"/>
    </row>
    <row r="8" spans="1:29" s="19" customFormat="1" ht="36.75" customHeight="1" x14ac:dyDescent="0.3">
      <c r="A8" s="8"/>
      <c r="B8" s="10"/>
      <c r="C8" s="156" t="s">
        <v>21</v>
      </c>
      <c r="D8" s="157"/>
      <c r="E8" s="157"/>
      <c r="F8" s="157"/>
      <c r="G8" s="157"/>
      <c r="H8" s="157"/>
      <c r="I8" s="157"/>
      <c r="J8" s="157"/>
      <c r="K8" s="157"/>
      <c r="L8" s="10"/>
      <c r="M8" s="54"/>
      <c r="N8" s="83"/>
      <c r="O8" s="83"/>
      <c r="P8" s="83"/>
      <c r="Q8" s="22"/>
      <c r="R8" s="22"/>
      <c r="S8" s="85"/>
      <c r="T8" s="85"/>
      <c r="U8" s="85"/>
      <c r="V8" s="85"/>
      <c r="W8" s="85"/>
      <c r="X8" s="85"/>
      <c r="Y8" s="85"/>
      <c r="Z8" s="85"/>
      <c r="AA8" s="85"/>
      <c r="AB8" s="85"/>
      <c r="AC8" s="87"/>
    </row>
    <row r="9" spans="1:29" s="19" customFormat="1" ht="45" customHeight="1" x14ac:dyDescent="0.4">
      <c r="A9" s="8"/>
      <c r="B9" s="10"/>
      <c r="C9" s="32" t="s">
        <v>15</v>
      </c>
      <c r="D9" s="20"/>
      <c r="E9" s="20"/>
      <c r="F9" s="20"/>
      <c r="G9" s="20"/>
      <c r="H9" s="20"/>
      <c r="I9" s="20"/>
      <c r="J9" s="20"/>
      <c r="K9" s="20"/>
      <c r="L9" s="10"/>
      <c r="M9" s="54"/>
      <c r="N9" s="83"/>
      <c r="O9" s="83"/>
      <c r="P9" s="83"/>
      <c r="Q9" s="22"/>
      <c r="R9" s="22"/>
      <c r="S9" s="85"/>
      <c r="T9" s="85"/>
      <c r="U9" s="85"/>
      <c r="V9" s="85"/>
      <c r="W9" s="85"/>
      <c r="X9" s="85"/>
      <c r="Y9" s="85"/>
      <c r="Z9" s="85"/>
      <c r="AA9" s="85"/>
      <c r="AB9" s="85"/>
      <c r="AC9" s="87"/>
    </row>
    <row r="10" spans="1:29" s="19" customFormat="1" ht="18" customHeight="1" x14ac:dyDescent="0.35">
      <c r="A10" s="8"/>
      <c r="B10" s="10"/>
      <c r="C10" s="30" t="s">
        <v>17</v>
      </c>
      <c r="D10" s="20"/>
      <c r="E10" s="20"/>
      <c r="F10" s="20"/>
      <c r="G10" s="20"/>
      <c r="H10" s="20"/>
      <c r="I10" s="20"/>
      <c r="J10" s="20"/>
      <c r="K10" s="20"/>
      <c r="L10" s="10"/>
      <c r="M10" s="54"/>
      <c r="N10" s="83"/>
      <c r="O10" s="83"/>
      <c r="P10" s="83"/>
      <c r="Q10" s="22"/>
      <c r="R10" s="22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7"/>
    </row>
    <row r="11" spans="1:29" s="19" customFormat="1" ht="18" customHeight="1" x14ac:dyDescent="0.35">
      <c r="A11" s="8"/>
      <c r="B11" s="10"/>
      <c r="C11" s="30" t="s">
        <v>18</v>
      </c>
      <c r="D11" s="20"/>
      <c r="E11" s="20"/>
      <c r="F11" s="20"/>
      <c r="G11" s="20"/>
      <c r="H11" s="20"/>
      <c r="I11" s="20"/>
      <c r="J11" s="20"/>
      <c r="K11" s="20"/>
      <c r="L11" s="10"/>
      <c r="M11" s="54"/>
      <c r="N11" s="83"/>
      <c r="O11" s="83"/>
      <c r="P11" s="83"/>
      <c r="Q11" s="22"/>
      <c r="R11" s="22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7"/>
    </row>
    <row r="12" spans="1:29" s="19" customFormat="1" ht="9" customHeight="1" x14ac:dyDescent="0.35">
      <c r="A12" s="8"/>
      <c r="B12" s="10"/>
      <c r="C12" s="30"/>
      <c r="D12" s="20"/>
      <c r="E12" s="20"/>
      <c r="F12" s="20"/>
      <c r="G12" s="20"/>
      <c r="H12" s="20"/>
      <c r="I12" s="20"/>
      <c r="J12" s="20"/>
      <c r="K12" s="20"/>
      <c r="L12" s="10"/>
      <c r="M12" s="54"/>
      <c r="N12" s="83"/>
      <c r="O12" s="83"/>
      <c r="P12" s="83"/>
      <c r="Q12" s="22"/>
      <c r="R12" s="22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7"/>
    </row>
    <row r="13" spans="1:29" s="19" customFormat="1" x14ac:dyDescent="0.3">
      <c r="A13" s="8"/>
      <c r="B13" s="10"/>
      <c r="C13" s="14"/>
      <c r="D13" s="20"/>
      <c r="E13" s="20"/>
      <c r="F13" s="20"/>
      <c r="G13" s="20"/>
      <c r="H13" s="20"/>
      <c r="I13" s="20"/>
      <c r="J13" s="20"/>
      <c r="K13" s="20"/>
      <c r="L13" s="10"/>
      <c r="M13" s="54"/>
      <c r="N13" s="83"/>
      <c r="O13" s="83"/>
      <c r="P13" s="83"/>
      <c r="Q13" s="22"/>
      <c r="R13" s="22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7"/>
    </row>
    <row r="14" spans="1:29" s="19" customFormat="1" ht="45.95" customHeight="1" x14ac:dyDescent="0.3">
      <c r="A14" s="8"/>
      <c r="B14" s="10"/>
      <c r="C14" s="14"/>
      <c r="D14" s="20"/>
      <c r="E14" s="20"/>
      <c r="F14" s="20"/>
      <c r="G14" s="20"/>
      <c r="H14" s="20"/>
      <c r="I14" s="20"/>
      <c r="J14" s="20"/>
      <c r="K14" s="20"/>
      <c r="L14" s="10"/>
      <c r="M14" s="54"/>
      <c r="N14" s="83"/>
      <c r="O14" s="83"/>
      <c r="P14" s="83"/>
      <c r="Q14" s="22"/>
      <c r="R14" s="22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7"/>
    </row>
    <row r="15" spans="1:29" s="17" customFormat="1" x14ac:dyDescent="0.3">
      <c r="A15" s="8"/>
      <c r="B15" s="10"/>
      <c r="C15" s="14"/>
      <c r="D15" s="12"/>
      <c r="E15" s="12"/>
      <c r="F15" s="12"/>
      <c r="G15" s="56"/>
      <c r="H15" s="56"/>
      <c r="I15" s="12"/>
      <c r="J15" s="12"/>
      <c r="K15" s="20"/>
      <c r="L15" s="10"/>
      <c r="M15" s="54"/>
      <c r="N15" s="83"/>
      <c r="O15" s="83"/>
      <c r="P15" s="83"/>
      <c r="Q15" s="22"/>
      <c r="R15" s="22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7"/>
    </row>
    <row r="16" spans="1:29" s="2" customFormat="1" x14ac:dyDescent="0.3">
      <c r="A16" s="4"/>
      <c r="B16" s="3"/>
      <c r="C16" s="40"/>
      <c r="D16" s="40" t="s">
        <v>11</v>
      </c>
      <c r="E16" s="161"/>
      <c r="F16" s="162"/>
      <c r="G16" s="163"/>
      <c r="H16" s="70"/>
      <c r="I16" s="65"/>
      <c r="J16" s="65"/>
      <c r="K16" s="38"/>
      <c r="L16" s="3"/>
      <c r="M16" s="79"/>
      <c r="N16" s="79"/>
      <c r="O16" s="79"/>
      <c r="P16" s="79"/>
      <c r="Q16" s="4"/>
      <c r="R16" s="4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</row>
    <row r="17" spans="1:29" s="2" customFormat="1" x14ac:dyDescent="0.3">
      <c r="A17" s="4"/>
      <c r="B17" s="3"/>
      <c r="C17" s="40"/>
      <c r="D17" s="40"/>
      <c r="E17" s="40"/>
      <c r="F17" s="40"/>
      <c r="G17" s="49"/>
      <c r="H17" s="71"/>
      <c r="I17" s="49"/>
      <c r="J17" s="49"/>
      <c r="K17" s="38"/>
      <c r="L17" s="3"/>
      <c r="M17" s="79"/>
      <c r="N17" s="79"/>
      <c r="O17" s="79"/>
      <c r="P17" s="79"/>
      <c r="Q17" s="4"/>
      <c r="R17" s="4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</row>
    <row r="18" spans="1:29" s="2" customFormat="1" x14ac:dyDescent="0.3">
      <c r="A18" s="4"/>
      <c r="B18" s="3"/>
      <c r="C18" s="40"/>
      <c r="D18" s="40"/>
      <c r="E18" s="33" t="s">
        <v>12</v>
      </c>
      <c r="F18" s="9"/>
      <c r="G18" s="50"/>
      <c r="H18" s="72"/>
      <c r="I18" s="50"/>
      <c r="J18" s="50"/>
      <c r="K18" s="38"/>
      <c r="L18" s="3"/>
      <c r="M18" s="79"/>
      <c r="N18" s="79"/>
      <c r="O18" s="79"/>
      <c r="P18" s="79"/>
      <c r="Q18" s="4"/>
      <c r="R18" s="4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</row>
    <row r="19" spans="1:29" s="2" customFormat="1" ht="31.5" x14ac:dyDescent="0.3">
      <c r="A19" s="4"/>
      <c r="B19" s="3"/>
      <c r="C19" s="40"/>
      <c r="D19" s="40"/>
      <c r="E19" s="60" t="s">
        <v>28</v>
      </c>
      <c r="F19" s="60" t="s">
        <v>39</v>
      </c>
      <c r="G19" s="58" t="s">
        <v>40</v>
      </c>
      <c r="H19" s="51"/>
      <c r="I19" s="42" t="s">
        <v>29</v>
      </c>
      <c r="J19" s="51"/>
      <c r="K19" s="38"/>
      <c r="L19" s="3"/>
      <c r="M19" s="79"/>
      <c r="N19" s="79"/>
      <c r="O19" s="79"/>
      <c r="P19" s="79"/>
      <c r="Q19" s="4"/>
      <c r="R19" s="4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</row>
    <row r="20" spans="1:29" s="2" customFormat="1" x14ac:dyDescent="0.3">
      <c r="A20" s="4"/>
      <c r="B20" s="3"/>
      <c r="C20" s="40"/>
      <c r="D20" s="40"/>
      <c r="E20" s="64" t="s">
        <v>26</v>
      </c>
      <c r="F20" s="44"/>
      <c r="G20"/>
      <c r="H20" s="51"/>
      <c r="I20" s="166" t="e">
        <f>AVERAGE(F20:F21)</f>
        <v>#DIV/0!</v>
      </c>
      <c r="J20" s="51"/>
      <c r="K20" s="38"/>
      <c r="L20" s="3"/>
      <c r="M20" s="79"/>
      <c r="N20" s="79"/>
      <c r="O20" s="79"/>
      <c r="P20" s="79"/>
      <c r="Q20" s="4"/>
      <c r="R20" s="4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</row>
    <row r="21" spans="1:29" s="2" customFormat="1" x14ac:dyDescent="0.3">
      <c r="A21" s="4"/>
      <c r="B21" s="3"/>
      <c r="C21" s="40"/>
      <c r="D21" s="40"/>
      <c r="E21" s="64" t="s">
        <v>27</v>
      </c>
      <c r="F21" s="44"/>
      <c r="G21" s="62"/>
      <c r="H21" s="73"/>
      <c r="I21" s="167"/>
      <c r="J21" s="51"/>
      <c r="K21" s="38"/>
      <c r="L21" s="3"/>
      <c r="M21" s="79"/>
      <c r="N21" s="79"/>
      <c r="O21" s="79"/>
      <c r="P21" s="79"/>
      <c r="Q21" s="4"/>
      <c r="R21" s="4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</row>
    <row r="22" spans="1:29" s="2" customFormat="1" ht="15.2" customHeight="1" x14ac:dyDescent="0.3">
      <c r="A22" s="4"/>
      <c r="B22" s="3"/>
      <c r="C22" s="3"/>
      <c r="D22" s="51"/>
      <c r="E22" s="3"/>
      <c r="F22" s="3"/>
      <c r="G22" s="38"/>
      <c r="H22" s="69"/>
      <c r="I22" s="38"/>
      <c r="J22" s="69"/>
      <c r="K22" s="38"/>
      <c r="L22" s="3"/>
      <c r="M22" s="79"/>
      <c r="N22" s="79"/>
      <c r="O22" s="79"/>
      <c r="P22" s="79"/>
      <c r="Q22" s="4"/>
      <c r="R22" s="4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</row>
    <row r="23" spans="1:29" s="2" customFormat="1" x14ac:dyDescent="0.3">
      <c r="A23" s="4"/>
      <c r="B23" s="3"/>
      <c r="C23" s="3"/>
      <c r="D23" s="51"/>
      <c r="E23" s="40" t="s">
        <v>22</v>
      </c>
      <c r="G23" s="38"/>
      <c r="H23" s="69"/>
      <c r="I23" s="38"/>
      <c r="J23" s="69"/>
      <c r="K23" s="53" t="s">
        <v>25</v>
      </c>
      <c r="L23" s="3"/>
      <c r="M23" s="79"/>
      <c r="N23" s="79"/>
      <c r="O23" s="79"/>
      <c r="P23" s="79"/>
      <c r="Q23" s="4"/>
      <c r="R23" s="4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</row>
    <row r="24" spans="1:29" s="2" customFormat="1" ht="45" x14ac:dyDescent="0.3">
      <c r="A24" s="4"/>
      <c r="B24" s="3"/>
      <c r="C24" s="3"/>
      <c r="D24" s="51"/>
      <c r="E24" s="41" t="s">
        <v>47</v>
      </c>
      <c r="F24" s="60" t="s">
        <v>42</v>
      </c>
      <c r="G24" s="58" t="s">
        <v>41</v>
      </c>
      <c r="H24" s="74"/>
      <c r="I24" s="42" t="s">
        <v>33</v>
      </c>
      <c r="J24" s="51"/>
      <c r="K24" s="41" t="s">
        <v>23</v>
      </c>
      <c r="L24" s="41" t="s">
        <v>38</v>
      </c>
      <c r="M24" s="79"/>
      <c r="N24" s="79"/>
      <c r="O24" s="79"/>
      <c r="P24" s="79"/>
      <c r="Q24" s="4"/>
      <c r="R24" s="4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</row>
    <row r="25" spans="1:29" s="2" customFormat="1" x14ac:dyDescent="0.3">
      <c r="A25" s="4"/>
      <c r="B25" s="3"/>
      <c r="C25" s="3"/>
      <c r="D25" s="51"/>
      <c r="E25" s="164">
        <v>0.34</v>
      </c>
      <c r="F25" s="39"/>
      <c r="G25" s="63"/>
      <c r="H25" s="75"/>
      <c r="I25" s="153" t="e">
        <f>AVERAGE(F25:F26)</f>
        <v>#DIV/0!</v>
      </c>
      <c r="J25" s="51"/>
      <c r="K25" s="155"/>
      <c r="L25" s="155"/>
      <c r="M25" s="79"/>
      <c r="N25" s="79"/>
      <c r="O25" s="79"/>
      <c r="P25" s="79"/>
      <c r="Q25" s="4"/>
      <c r="R25" s="4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</row>
    <row r="26" spans="1:29" s="6" customFormat="1" ht="15.75" customHeight="1" x14ac:dyDescent="0.3">
      <c r="A26" s="4"/>
      <c r="B26" s="3"/>
      <c r="C26" s="3"/>
      <c r="D26" s="51"/>
      <c r="E26" s="165"/>
      <c r="F26" s="39"/>
      <c r="G26"/>
      <c r="H26" s="51"/>
      <c r="I26" s="154"/>
      <c r="J26" s="51"/>
      <c r="K26" s="155"/>
      <c r="L26" s="155"/>
      <c r="M26" s="79"/>
      <c r="N26" s="79"/>
      <c r="O26" s="79"/>
      <c r="P26" s="79"/>
      <c r="Q26" s="4"/>
      <c r="R26" s="4"/>
      <c r="S26" s="88"/>
      <c r="T26" s="89"/>
      <c r="U26" s="89"/>
      <c r="V26" s="89"/>
      <c r="W26" s="89"/>
      <c r="X26" s="89"/>
      <c r="Y26" s="89"/>
      <c r="Z26" s="89"/>
      <c r="AA26" s="89"/>
      <c r="AB26" s="89"/>
      <c r="AC26" s="89"/>
    </row>
    <row r="27" spans="1:29" s="2" customFormat="1" ht="27" customHeight="1" x14ac:dyDescent="0.3">
      <c r="A27" s="4"/>
      <c r="B27" s="3"/>
      <c r="D27" s="3"/>
      <c r="E27" s="40" t="s">
        <v>13</v>
      </c>
      <c r="F27" s="3"/>
      <c r="G27" s="38"/>
      <c r="H27" s="69"/>
      <c r="I27" s="66"/>
      <c r="J27" s="69"/>
      <c r="K27" s="49" t="s">
        <v>1</v>
      </c>
      <c r="L27" s="3"/>
      <c r="M27" s="79"/>
      <c r="N27" s="79"/>
      <c r="O27" s="79"/>
      <c r="P27" s="79"/>
      <c r="Q27" s="4"/>
      <c r="R27" s="4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</row>
    <row r="28" spans="1:29" s="2" customFormat="1" ht="45" x14ac:dyDescent="0.3">
      <c r="A28" s="45"/>
      <c r="B28" s="46"/>
      <c r="C28" s="5"/>
      <c r="D28" s="41" t="s">
        <v>0</v>
      </c>
      <c r="E28" s="60" t="s">
        <v>43</v>
      </c>
      <c r="F28" s="41" t="s">
        <v>36</v>
      </c>
      <c r="G28" s="41" t="s">
        <v>37</v>
      </c>
      <c r="H28" s="76"/>
      <c r="I28" s="67"/>
      <c r="J28" s="76"/>
      <c r="K28" s="48" t="s">
        <v>44</v>
      </c>
      <c r="L28" s="48" t="s">
        <v>35</v>
      </c>
      <c r="M28" s="48" t="s">
        <v>32</v>
      </c>
      <c r="N28" s="84"/>
      <c r="O28" s="84"/>
      <c r="P28" s="84"/>
      <c r="Q28" s="45"/>
      <c r="R28" s="45"/>
      <c r="S28" s="89"/>
      <c r="T28" s="88"/>
      <c r="U28" s="88"/>
      <c r="V28" s="88"/>
      <c r="W28" s="88"/>
      <c r="X28" s="88"/>
      <c r="Y28" s="88"/>
      <c r="Z28" s="88"/>
      <c r="AA28" s="88"/>
      <c r="AB28" s="88"/>
      <c r="AC28" s="88"/>
    </row>
    <row r="29" spans="1:29" s="2" customFormat="1" ht="17.25" customHeight="1" x14ac:dyDescent="0.3">
      <c r="A29" s="4"/>
      <c r="B29" s="3"/>
      <c r="C29" s="1">
        <v>1</v>
      </c>
      <c r="D29" s="7"/>
      <c r="E29" s="44"/>
      <c r="F29" s="44">
        <v>0.1</v>
      </c>
      <c r="G29" s="81">
        <v>1</v>
      </c>
      <c r="H29" s="77"/>
      <c r="I29" s="68"/>
      <c r="J29" s="77"/>
      <c r="K29" s="63"/>
      <c r="L29" s="63"/>
      <c r="M29" s="91"/>
      <c r="N29" s="79"/>
      <c r="O29" s="79"/>
      <c r="P29" s="79"/>
      <c r="Q29" s="4"/>
      <c r="R29" s="4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</row>
    <row r="30" spans="1:29" s="2" customFormat="1" ht="17.25" customHeight="1" x14ac:dyDescent="0.3">
      <c r="A30" s="4"/>
      <c r="B30" s="3"/>
      <c r="C30" s="1">
        <v>2</v>
      </c>
      <c r="D30" s="7"/>
      <c r="E30" s="44"/>
      <c r="F30" s="44">
        <v>0.1</v>
      </c>
      <c r="G30" s="81">
        <v>1</v>
      </c>
      <c r="H30" s="77"/>
      <c r="I30" s="68"/>
      <c r="J30" s="77"/>
      <c r="K30" s="63"/>
      <c r="L30" s="63"/>
      <c r="M30" s="91"/>
      <c r="N30" s="79"/>
      <c r="O30" s="79"/>
      <c r="P30" s="79"/>
      <c r="Q30" s="4"/>
      <c r="R30" s="4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</row>
    <row r="31" spans="1:29" s="2" customFormat="1" ht="17.25" customHeight="1" x14ac:dyDescent="0.3">
      <c r="A31" s="4"/>
      <c r="B31" s="3"/>
      <c r="C31" s="1">
        <v>3</v>
      </c>
      <c r="D31" s="7"/>
      <c r="E31" s="44"/>
      <c r="F31" s="44">
        <v>0.1</v>
      </c>
      <c r="G31" s="81">
        <v>1</v>
      </c>
      <c r="H31" s="77"/>
      <c r="I31" s="68"/>
      <c r="J31" s="77"/>
      <c r="K31" s="63"/>
      <c r="L31" s="63"/>
      <c r="M31" s="91"/>
      <c r="N31" s="79"/>
      <c r="O31" s="79"/>
      <c r="P31" s="79"/>
      <c r="Q31" s="4"/>
      <c r="R31" s="4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</row>
    <row r="32" spans="1:29" s="2" customFormat="1" ht="17.25" customHeight="1" x14ac:dyDescent="0.3">
      <c r="A32" s="4"/>
      <c r="B32" s="3"/>
      <c r="C32" s="1">
        <v>4</v>
      </c>
      <c r="D32" s="7"/>
      <c r="E32" s="44"/>
      <c r="F32" s="44">
        <v>0.1</v>
      </c>
      <c r="G32" s="81">
        <v>1</v>
      </c>
      <c r="H32" s="77"/>
      <c r="I32" s="68"/>
      <c r="J32" s="77"/>
      <c r="K32" s="63"/>
      <c r="L32" s="63"/>
      <c r="M32" s="91"/>
      <c r="N32" s="79"/>
      <c r="O32" s="79"/>
      <c r="P32" s="79"/>
      <c r="Q32" s="4"/>
      <c r="R32" s="4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</row>
    <row r="33" spans="1:29" s="2" customFormat="1" ht="17.25" customHeight="1" x14ac:dyDescent="0.3">
      <c r="A33" s="4"/>
      <c r="B33" s="3"/>
      <c r="C33" s="1">
        <v>5</v>
      </c>
      <c r="D33" s="7"/>
      <c r="E33" s="44"/>
      <c r="F33" s="44">
        <v>0.1</v>
      </c>
      <c r="G33" s="81">
        <v>1</v>
      </c>
      <c r="H33" s="77"/>
      <c r="I33" s="68"/>
      <c r="J33" s="77"/>
      <c r="K33" s="63"/>
      <c r="L33" s="63"/>
      <c r="M33" s="91"/>
      <c r="N33" s="79"/>
      <c r="O33" s="79"/>
      <c r="P33" s="79"/>
      <c r="Q33" s="4"/>
      <c r="R33" s="4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</row>
    <row r="34" spans="1:29" s="19" customFormat="1" x14ac:dyDescent="0.3">
      <c r="A34" s="8"/>
      <c r="B34" s="10"/>
      <c r="C34" s="14"/>
      <c r="D34" s="21"/>
      <c r="E34" s="21"/>
      <c r="F34" s="21"/>
      <c r="G34" s="21"/>
      <c r="H34" s="21"/>
      <c r="I34" s="21"/>
      <c r="J34" s="55"/>
      <c r="K34" s="21"/>
      <c r="L34" s="54"/>
      <c r="M34" s="57"/>
      <c r="N34" s="83"/>
      <c r="O34" s="83"/>
      <c r="P34" s="83"/>
      <c r="Q34" s="22"/>
      <c r="R34" s="22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7"/>
    </row>
    <row r="35" spans="1:29" s="19" customFormat="1" x14ac:dyDescent="0.3">
      <c r="A35" s="8"/>
      <c r="B35" s="10"/>
      <c r="C35" s="14"/>
      <c r="D35" s="21"/>
      <c r="E35" s="21"/>
      <c r="F35" s="21"/>
      <c r="G35" s="21"/>
      <c r="H35" s="21"/>
      <c r="I35" s="21"/>
      <c r="J35" s="21"/>
      <c r="K35" s="21"/>
      <c r="L35" s="54"/>
      <c r="M35" s="57"/>
      <c r="N35" s="83"/>
      <c r="O35" s="83"/>
      <c r="P35" s="83"/>
      <c r="Q35" s="22"/>
      <c r="R35" s="22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7"/>
    </row>
    <row r="36" spans="1:29" s="19" customFormat="1" x14ac:dyDescent="0.3">
      <c r="A36" s="8"/>
      <c r="B36" s="10"/>
      <c r="C36" s="14"/>
      <c r="D36" s="21"/>
      <c r="E36" s="21"/>
      <c r="F36" s="21"/>
      <c r="G36" s="21"/>
      <c r="H36" s="21"/>
      <c r="I36" s="21"/>
      <c r="J36" s="21"/>
      <c r="K36" s="21"/>
      <c r="L36" s="54"/>
      <c r="M36" s="57"/>
      <c r="N36" s="83"/>
      <c r="O36" s="83"/>
      <c r="P36" s="83"/>
      <c r="Q36" s="22"/>
      <c r="R36" s="22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7"/>
    </row>
    <row r="37" spans="1:29" s="19" customFormat="1" x14ac:dyDescent="0.3">
      <c r="A37" s="8"/>
      <c r="B37" s="10"/>
      <c r="C37" s="14"/>
      <c r="D37" s="21"/>
      <c r="E37" s="21"/>
      <c r="F37" s="21"/>
      <c r="G37" s="21"/>
      <c r="H37" s="21"/>
      <c r="I37" s="21"/>
      <c r="J37" s="21"/>
      <c r="K37" s="21"/>
      <c r="L37" s="54"/>
      <c r="M37" s="57"/>
      <c r="N37" s="83"/>
      <c r="O37" s="83"/>
      <c r="P37" s="83"/>
      <c r="Q37" s="22"/>
      <c r="R37" s="22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7"/>
    </row>
    <row r="38" spans="1:29" s="19" customFormat="1" x14ac:dyDescent="0.3">
      <c r="A38" s="8"/>
      <c r="B38" s="10"/>
      <c r="C38" s="14"/>
      <c r="D38" s="21"/>
      <c r="E38" s="21"/>
      <c r="F38" s="21"/>
      <c r="G38" s="21"/>
      <c r="H38" s="21"/>
      <c r="I38" s="21"/>
      <c r="J38" s="21"/>
      <c r="K38" s="21"/>
      <c r="L38" s="54"/>
      <c r="M38" s="57"/>
      <c r="N38" s="83"/>
      <c r="O38" s="83"/>
      <c r="P38" s="83"/>
      <c r="Q38" s="22"/>
      <c r="R38" s="22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7"/>
    </row>
    <row r="39" spans="1:29" s="19" customFormat="1" x14ac:dyDescent="0.3">
      <c r="A39" s="8"/>
      <c r="B39" s="10"/>
      <c r="C39" s="14"/>
      <c r="D39" s="21"/>
      <c r="E39" s="21"/>
      <c r="F39" s="21"/>
      <c r="G39" s="21"/>
      <c r="H39" s="21"/>
      <c r="I39" s="21"/>
      <c r="J39" s="21"/>
      <c r="K39" s="21"/>
      <c r="L39" s="54"/>
      <c r="M39" s="57"/>
      <c r="N39" s="83"/>
      <c r="O39" s="83"/>
      <c r="P39" s="83"/>
      <c r="Q39" s="22"/>
      <c r="R39" s="22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7"/>
    </row>
    <row r="40" spans="1:29" s="19" customFormat="1" x14ac:dyDescent="0.3">
      <c r="A40" s="8"/>
      <c r="B40" s="10"/>
      <c r="C40" s="14"/>
      <c r="D40" s="21"/>
      <c r="E40" s="21"/>
      <c r="F40" s="21"/>
      <c r="G40" s="21"/>
      <c r="H40" s="21"/>
      <c r="I40" s="21"/>
      <c r="J40" s="21"/>
      <c r="K40" s="21"/>
      <c r="L40" s="54"/>
      <c r="M40" s="57"/>
      <c r="N40" s="83"/>
      <c r="O40" s="83"/>
      <c r="P40" s="83"/>
      <c r="Q40" s="22"/>
      <c r="R40" s="22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7"/>
    </row>
    <row r="41" spans="1:29" s="19" customFormat="1" x14ac:dyDescent="0.3">
      <c r="A41" s="8"/>
      <c r="B41" s="10"/>
      <c r="C41" s="14"/>
      <c r="D41" s="21"/>
      <c r="E41" s="21"/>
      <c r="F41" s="21"/>
      <c r="G41" s="21"/>
      <c r="H41" s="21"/>
      <c r="I41" s="21"/>
      <c r="J41" s="21"/>
      <c r="K41" s="21"/>
      <c r="L41" s="54"/>
      <c r="M41" s="57"/>
      <c r="N41" s="83"/>
      <c r="O41" s="83"/>
      <c r="P41" s="83"/>
      <c r="Q41" s="22"/>
      <c r="R41" s="22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7"/>
    </row>
    <row r="42" spans="1:29" s="19" customFormat="1" ht="28.7" customHeight="1" x14ac:dyDescent="0.3">
      <c r="A42" s="8"/>
      <c r="B42" s="10"/>
      <c r="C42" s="14"/>
      <c r="D42" s="21"/>
      <c r="E42" s="21"/>
      <c r="F42" s="21"/>
      <c r="G42" s="21"/>
      <c r="H42" s="21"/>
      <c r="I42" s="21"/>
      <c r="J42" s="21"/>
      <c r="K42" s="21"/>
      <c r="L42" s="10"/>
      <c r="M42" s="57"/>
      <c r="N42" s="83"/>
      <c r="O42" s="83"/>
      <c r="P42" s="83"/>
      <c r="Q42" s="22"/>
      <c r="R42" s="22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7"/>
    </row>
    <row r="43" spans="1:29" s="19" customFormat="1" ht="16.7" customHeight="1" x14ac:dyDescent="0.4">
      <c r="A43" s="8"/>
      <c r="B43" s="10"/>
      <c r="C43" s="34" t="s">
        <v>5</v>
      </c>
      <c r="D43" s="27"/>
      <c r="E43" s="27"/>
      <c r="F43" s="27"/>
      <c r="G43" s="27"/>
      <c r="H43" s="27"/>
      <c r="I43" s="27"/>
      <c r="J43" s="27"/>
      <c r="K43" s="27"/>
      <c r="L43" s="10"/>
      <c r="M43" s="54"/>
      <c r="N43" s="83"/>
      <c r="O43" s="83"/>
      <c r="P43" s="83"/>
      <c r="Q43" s="22"/>
      <c r="R43" s="22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7"/>
    </row>
    <row r="44" spans="1:29" s="23" customFormat="1" ht="24.95" customHeight="1" x14ac:dyDescent="0.35">
      <c r="A44" s="22"/>
      <c r="B44" s="25"/>
      <c r="C44" s="35" t="s">
        <v>6</v>
      </c>
      <c r="D44" s="37"/>
      <c r="E44" s="37"/>
      <c r="F44" s="37"/>
      <c r="G44" s="37"/>
      <c r="H44" s="59"/>
      <c r="K44" s="37"/>
      <c r="L44" s="25"/>
      <c r="M44" s="92"/>
      <c r="N44" s="83"/>
      <c r="O44" s="83"/>
      <c r="P44" s="83"/>
      <c r="Q44" s="22"/>
      <c r="R44" s="22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</row>
    <row r="45" spans="1:29" s="24" customFormat="1" ht="24.75" customHeight="1" x14ac:dyDescent="0.3">
      <c r="A45" s="22"/>
      <c r="B45" s="25"/>
      <c r="C45" s="158" t="s">
        <v>7</v>
      </c>
      <c r="D45" s="159"/>
      <c r="E45" s="160"/>
      <c r="F45" s="160"/>
      <c r="G45" s="145"/>
      <c r="H45" s="145"/>
      <c r="I45" s="146"/>
      <c r="J45" s="146"/>
      <c r="K45" s="145"/>
      <c r="L45" s="144"/>
      <c r="M45" s="144"/>
      <c r="N45" s="83"/>
      <c r="O45" s="83"/>
      <c r="P45" s="83"/>
      <c r="Q45" s="22"/>
      <c r="R45" s="22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90"/>
    </row>
    <row r="46" spans="1:29" s="24" customFormat="1" ht="36" customHeight="1" x14ac:dyDescent="0.3">
      <c r="A46" s="22"/>
      <c r="B46" s="25"/>
      <c r="C46" s="159"/>
      <c r="D46" s="159"/>
      <c r="E46" s="160"/>
      <c r="F46" s="160"/>
      <c r="G46" s="145"/>
      <c r="H46" s="145"/>
      <c r="I46" s="147"/>
      <c r="J46" s="151" t="s">
        <v>8</v>
      </c>
      <c r="K46" s="151"/>
      <c r="L46" s="144"/>
      <c r="M46" s="144"/>
      <c r="N46" s="83"/>
      <c r="O46" s="83"/>
      <c r="P46" s="83"/>
      <c r="Q46" s="22"/>
      <c r="R46" s="22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90"/>
    </row>
    <row r="47" spans="1:29" s="24" customFormat="1" ht="30.95" customHeight="1" x14ac:dyDescent="0.35">
      <c r="A47" s="22"/>
      <c r="B47" s="25"/>
      <c r="C47" s="28" t="s">
        <v>2</v>
      </c>
      <c r="D47" s="28"/>
      <c r="E47" s="28"/>
      <c r="F47" s="28"/>
      <c r="G47" s="148"/>
      <c r="H47" s="148"/>
      <c r="I47" s="149"/>
      <c r="J47" s="150"/>
      <c r="K47" s="150"/>
      <c r="L47" s="144"/>
      <c r="M47" s="144"/>
      <c r="N47" s="83"/>
      <c r="O47" s="83"/>
      <c r="P47" s="83"/>
      <c r="Q47" s="22"/>
      <c r="R47" s="22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90"/>
    </row>
    <row r="48" spans="1:29" s="24" customFormat="1" ht="16.7" customHeight="1" x14ac:dyDescent="0.35">
      <c r="A48" s="22"/>
      <c r="B48" s="25"/>
      <c r="C48" s="29" t="s">
        <v>9</v>
      </c>
      <c r="D48" s="28"/>
      <c r="E48" s="28"/>
      <c r="F48" s="28"/>
      <c r="G48" s="148"/>
      <c r="H48" s="148"/>
      <c r="I48" s="147"/>
      <c r="J48" s="152" t="s">
        <v>19</v>
      </c>
      <c r="K48" s="152"/>
      <c r="L48" s="152"/>
      <c r="M48" s="144"/>
      <c r="N48" s="83"/>
      <c r="O48" s="83"/>
      <c r="P48" s="83"/>
      <c r="Q48" s="22"/>
      <c r="R48" s="22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90"/>
    </row>
    <row r="49" spans="1:29" s="24" customFormat="1" ht="16.7" customHeight="1" x14ac:dyDescent="0.35">
      <c r="A49" s="22"/>
      <c r="B49" s="25"/>
      <c r="C49" s="36" t="s">
        <v>10</v>
      </c>
      <c r="D49" s="28"/>
      <c r="E49" s="28"/>
      <c r="F49" s="28"/>
      <c r="G49" s="148"/>
      <c r="H49" s="148"/>
      <c r="I49" s="147"/>
      <c r="J49" s="152" t="s">
        <v>20</v>
      </c>
      <c r="K49" s="152"/>
      <c r="L49" s="152"/>
      <c r="M49" s="144"/>
      <c r="N49" s="83"/>
      <c r="O49" s="83"/>
      <c r="P49" s="83"/>
      <c r="Q49" s="22"/>
      <c r="R49" s="22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90"/>
    </row>
    <row r="50" spans="1:29" ht="16.7" customHeight="1" x14ac:dyDescent="0.35">
      <c r="A50" s="22"/>
      <c r="B50" s="25"/>
      <c r="C50" s="36" t="s">
        <v>3</v>
      </c>
      <c r="D50" s="30"/>
      <c r="E50" s="30"/>
      <c r="F50" s="30"/>
      <c r="G50" s="148"/>
      <c r="H50" s="148"/>
      <c r="I50" s="147"/>
      <c r="J50" s="152" t="s">
        <v>4</v>
      </c>
      <c r="K50" s="152"/>
      <c r="L50" s="152"/>
      <c r="M50" s="144"/>
      <c r="N50" s="83"/>
      <c r="O50" s="83"/>
      <c r="P50" s="83"/>
      <c r="Q50" s="22"/>
      <c r="R50" s="22"/>
      <c r="S50" s="85"/>
      <c r="T50" s="85"/>
      <c r="U50" s="85"/>
      <c r="V50" s="85"/>
      <c r="W50" s="85"/>
      <c r="X50" s="85"/>
      <c r="Y50" s="85"/>
      <c r="Z50" s="85"/>
      <c r="AA50" s="85"/>
      <c r="AB50" s="85"/>
    </row>
    <row r="51" spans="1:29" ht="16.7" customHeight="1" x14ac:dyDescent="0.35">
      <c r="A51" s="22"/>
      <c r="B51" s="25"/>
      <c r="C51" s="36"/>
      <c r="D51" s="30"/>
      <c r="E51" s="30"/>
      <c r="F51" s="30"/>
      <c r="G51" s="148"/>
      <c r="H51" s="148"/>
      <c r="I51" s="150"/>
      <c r="J51" s="150"/>
      <c r="K51" s="148"/>
      <c r="L51" s="150"/>
      <c r="M51" s="150"/>
      <c r="N51" s="83"/>
      <c r="O51" s="61" t="s">
        <v>48</v>
      </c>
      <c r="P51" s="92"/>
      <c r="Q51" s="22"/>
      <c r="R51" s="22"/>
      <c r="S51" s="85"/>
      <c r="T51" s="85"/>
      <c r="U51" s="85"/>
      <c r="V51" s="85"/>
      <c r="W51" s="85"/>
      <c r="X51" s="85"/>
      <c r="Y51" s="85"/>
      <c r="Z51" s="85"/>
      <c r="AA51" s="85"/>
      <c r="AB51" s="85"/>
    </row>
    <row r="52" spans="1:29" ht="16.7" customHeight="1" x14ac:dyDescent="0.35">
      <c r="A52" s="22"/>
      <c r="B52" s="25"/>
      <c r="C52" s="36"/>
      <c r="D52" s="30"/>
      <c r="E52" s="30"/>
      <c r="F52" s="30"/>
      <c r="G52" s="148"/>
      <c r="H52" s="148"/>
      <c r="I52" s="148"/>
      <c r="J52" s="148"/>
      <c r="K52" s="148"/>
      <c r="L52" s="144"/>
      <c r="M52" s="144"/>
      <c r="N52" s="83"/>
      <c r="O52" s="83"/>
      <c r="P52" s="83"/>
      <c r="Q52" s="22"/>
      <c r="R52" s="22"/>
      <c r="S52" s="85"/>
      <c r="T52" s="85"/>
      <c r="U52" s="85"/>
      <c r="V52" s="85"/>
      <c r="W52" s="85"/>
      <c r="X52" s="85"/>
      <c r="Y52" s="85"/>
      <c r="Z52" s="85"/>
      <c r="AA52" s="85"/>
      <c r="AB52" s="85"/>
    </row>
    <row r="53" spans="1:29" s="23" customFormat="1" ht="9.1999999999999993" customHeight="1" x14ac:dyDescent="0.35">
      <c r="A53" s="22"/>
      <c r="B53" s="25"/>
      <c r="C53" s="31"/>
      <c r="D53" s="31"/>
      <c r="E53" s="31"/>
      <c r="F53" s="31"/>
      <c r="G53" s="31"/>
      <c r="H53" s="31"/>
      <c r="I53" s="31"/>
      <c r="J53" s="31"/>
      <c r="K53" s="31"/>
      <c r="L53" s="25"/>
      <c r="M53" s="92"/>
      <c r="N53" s="83"/>
      <c r="O53" s="83"/>
      <c r="P53" s="83"/>
      <c r="Q53" s="22"/>
      <c r="R53" s="22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</row>
    <row r="54" spans="1:29" s="95" customFormat="1" ht="399.95" customHeight="1" x14ac:dyDescent="0.3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</row>
    <row r="55" spans="1:29" s="93" customFormat="1" x14ac:dyDescent="0.3">
      <c r="C55" s="94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</row>
    <row r="56" spans="1:29" s="93" customFormat="1" x14ac:dyDescent="0.3">
      <c r="C56" s="94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</row>
    <row r="57" spans="1:29" s="93" customFormat="1" x14ac:dyDescent="0.3">
      <c r="C57" s="94"/>
    </row>
    <row r="58" spans="1:29" s="93" customFormat="1" x14ac:dyDescent="0.3">
      <c r="C58" s="94"/>
    </row>
    <row r="59" spans="1:29" s="93" customFormat="1" x14ac:dyDescent="0.3">
      <c r="C59" s="94"/>
    </row>
    <row r="60" spans="1:29" s="93" customFormat="1" x14ac:dyDescent="0.3">
      <c r="C60" s="94"/>
    </row>
  </sheetData>
  <sheetProtection algorithmName="SHA-512" hashValue="LkS5vBN6rv/jvfn/UIFcQpdhsIbEWZOQsOjfOiHxtEZ414hxSl1/JNDv2PxBlG+oETC6SU0MkkWEnFWZhZtoXg==" saltValue="q1E7FBA3y221iXMIgHleFw==" spinCount="100000" sheet="1" objects="1" scenarios="1"/>
  <mergeCells count="11">
    <mergeCell ref="C8:K8"/>
    <mergeCell ref="C45:F46"/>
    <mergeCell ref="E16:G16"/>
    <mergeCell ref="E25:E26"/>
    <mergeCell ref="I20:I21"/>
    <mergeCell ref="J48:L48"/>
    <mergeCell ref="J49:L49"/>
    <mergeCell ref="J50:L50"/>
    <mergeCell ref="I25:I26"/>
    <mergeCell ref="K25:K26"/>
    <mergeCell ref="L25:L26"/>
  </mergeCells>
  <phoneticPr fontId="0" type="noConversion"/>
  <dataValidations count="2">
    <dataValidation allowBlank="1" sqref="C47 C49:C52 D47:H52 I52:J52 D34:H44 I34:J43 D4:K7 K34:K44 C34:C43 C54:K65539 D9:J14 A34:B1048576 K51:K52 I47 N51:IQ51 L52:IQ53 L55:IQ1048576 L54:N54 P54:IQ54 J46 M34:IQ50 L34:L47 L4:IQ15 K9:K15 A1:C15 D1:IR3" xr:uid="{00000000-0002-0000-0000-000000000000}"/>
    <dataValidation type="decimal" allowBlank="1" showErrorMessage="1" error="Enter numeric values only" sqref="F20:F21 F25:F26 E29:J33" xr:uid="{DE27970A-13A9-4037-9986-4BFD459A1F6A}">
      <formula1>0</formula1>
      <formula2>10000</formula2>
    </dataValidation>
  </dataValidations>
  <hyperlinks>
    <hyperlink ref="J46" r:id="rId1" xr:uid="{CBC78D4E-84A3-4953-8610-6065306F5A07}"/>
    <hyperlink ref="J50" r:id="rId2" xr:uid="{0337B979-42AA-4DD6-A83F-5B20695A7849}"/>
    <hyperlink ref="J48:L48" r:id="rId3" display="Megazyme Knowledge Base" xr:uid="{1A9F2ABB-E5FA-4C74-9427-4C5EF54AD3E1}"/>
    <hyperlink ref="J49:L49" r:id="rId4" display="Customer Support" xr:uid="{F429CD8B-57AA-4610-A061-5F2F5C778C73}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5" min="1" max="15" man="1"/>
    <brk id="52" min="1" max="15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97"/>
  <sheetViews>
    <sheetView tabSelected="1" zoomScaleNormal="100" workbookViewId="0">
      <selection activeCell="R16" sqref="R16"/>
    </sheetView>
  </sheetViews>
  <sheetFormatPr defaultColWidth="12.28515625" defaultRowHeight="15" x14ac:dyDescent="0.2"/>
  <cols>
    <col min="1" max="2" width="1.7109375" style="101" customWidth="1"/>
    <col min="3" max="3" width="4.7109375" style="101" customWidth="1"/>
    <col min="4" max="4" width="25.42578125" style="101" customWidth="1"/>
    <col min="5" max="5" width="13" style="101" customWidth="1"/>
    <col min="6" max="6" width="11.85546875" style="101" customWidth="1"/>
    <col min="7" max="7" width="13.5703125" style="142" customWidth="1"/>
    <col min="8" max="8" width="4" style="107" customWidth="1"/>
    <col min="9" max="9" width="16.5703125" style="142" hidden="1" customWidth="1"/>
    <col min="10" max="10" width="16.7109375" style="101" hidden="1" customWidth="1"/>
    <col min="11" max="11" width="11.85546875" style="142" hidden="1" customWidth="1"/>
    <col min="12" max="12" width="11.85546875" style="142" customWidth="1"/>
    <col min="13" max="14" width="11.85546875" style="142" hidden="1" customWidth="1"/>
    <col min="15" max="15" width="14.7109375" style="142" customWidth="1"/>
    <col min="16" max="16" width="14.7109375" style="101" customWidth="1"/>
    <col min="17" max="17" width="11.85546875" style="101" customWidth="1"/>
    <col min="18" max="18" width="78.140625" style="106" customWidth="1"/>
    <col min="19" max="16384" width="12.28515625" style="101"/>
  </cols>
  <sheetData>
    <row r="1" spans="1:22" s="106" customFormat="1" ht="7.7" customHeight="1" x14ac:dyDescent="0.2">
      <c r="A1" s="100"/>
      <c r="B1" s="100"/>
      <c r="C1" s="100"/>
      <c r="D1" s="100"/>
      <c r="E1" s="100"/>
      <c r="F1" s="100"/>
      <c r="G1" s="105"/>
      <c r="H1" s="105"/>
      <c r="I1" s="105"/>
      <c r="J1" s="100"/>
      <c r="K1" s="105"/>
      <c r="L1" s="105"/>
      <c r="M1" s="105"/>
      <c r="N1" s="105"/>
      <c r="O1" s="105"/>
      <c r="P1" s="100"/>
      <c r="Q1" s="100"/>
      <c r="R1" s="100"/>
      <c r="S1" s="100"/>
      <c r="T1" s="100"/>
      <c r="U1" s="100"/>
      <c r="V1" s="100"/>
    </row>
    <row r="2" spans="1:22" ht="129.75" customHeight="1" x14ac:dyDescent="0.2">
      <c r="A2" s="96"/>
      <c r="B2" s="97"/>
      <c r="C2" s="97"/>
      <c r="D2" s="97"/>
      <c r="E2" s="97"/>
      <c r="F2" s="97"/>
      <c r="G2" s="52"/>
      <c r="I2" s="52"/>
      <c r="J2" s="97"/>
      <c r="K2" s="52"/>
      <c r="L2" s="52"/>
      <c r="M2" s="52"/>
      <c r="N2" s="52"/>
      <c r="O2" s="52"/>
      <c r="P2" s="97"/>
      <c r="Q2" s="97"/>
      <c r="R2" s="100"/>
      <c r="S2" s="96"/>
      <c r="T2" s="96"/>
      <c r="U2" s="96"/>
      <c r="V2" s="96"/>
    </row>
    <row r="3" spans="1:22" ht="15" customHeight="1" x14ac:dyDescent="0.2">
      <c r="A3" s="96"/>
      <c r="B3" s="97"/>
      <c r="C3" s="97"/>
      <c r="D3" s="97"/>
      <c r="E3" s="97"/>
      <c r="F3" s="97"/>
      <c r="G3" s="52"/>
      <c r="I3" s="52"/>
      <c r="J3" s="97"/>
      <c r="K3" s="52"/>
      <c r="L3" s="52"/>
      <c r="M3" s="52"/>
      <c r="N3" s="52"/>
      <c r="O3" s="52"/>
      <c r="P3" s="97"/>
      <c r="Q3" s="97"/>
      <c r="R3" s="100"/>
      <c r="S3" s="96"/>
      <c r="T3" s="96"/>
      <c r="U3" s="96"/>
      <c r="V3" s="96"/>
    </row>
    <row r="4" spans="1:22" x14ac:dyDescent="0.2">
      <c r="A4" s="96"/>
      <c r="B4" s="97"/>
      <c r="C4" s="98"/>
      <c r="D4" s="98" t="s">
        <v>11</v>
      </c>
      <c r="E4" s="173"/>
      <c r="F4" s="174"/>
      <c r="G4" s="175"/>
      <c r="H4" s="108"/>
      <c r="I4" s="109"/>
      <c r="J4" s="110"/>
      <c r="K4" s="52"/>
      <c r="L4" s="52"/>
      <c r="M4" s="52"/>
      <c r="N4" s="52"/>
      <c r="O4" s="52"/>
      <c r="P4" s="97"/>
      <c r="Q4" s="97"/>
      <c r="R4" s="100"/>
      <c r="S4" s="96"/>
      <c r="T4" s="96"/>
      <c r="U4" s="96"/>
      <c r="V4" s="96"/>
    </row>
    <row r="5" spans="1:22" x14ac:dyDescent="0.2">
      <c r="A5" s="96"/>
      <c r="B5" s="97"/>
      <c r="C5" s="98"/>
      <c r="D5" s="98"/>
      <c r="E5" s="98"/>
      <c r="F5" s="98"/>
      <c r="G5" s="111"/>
      <c r="H5" s="112"/>
      <c r="I5" s="111"/>
      <c r="J5" s="110"/>
      <c r="K5" s="52"/>
      <c r="L5" s="52"/>
      <c r="M5" s="52"/>
      <c r="N5" s="52"/>
      <c r="O5" s="52"/>
      <c r="P5" s="97"/>
      <c r="Q5" s="97"/>
      <c r="R5" s="100"/>
      <c r="S5" s="96"/>
      <c r="T5" s="96"/>
      <c r="U5" s="96"/>
      <c r="V5" s="96"/>
    </row>
    <row r="6" spans="1:22" x14ac:dyDescent="0.2">
      <c r="A6" s="96"/>
      <c r="B6" s="97"/>
      <c r="C6" s="98"/>
      <c r="D6" s="98"/>
      <c r="E6" s="113" t="s">
        <v>12</v>
      </c>
      <c r="F6" s="114"/>
      <c r="G6" s="115"/>
      <c r="H6" s="116"/>
      <c r="I6" s="115"/>
      <c r="J6" s="110"/>
      <c r="K6" s="52"/>
      <c r="L6" s="52"/>
      <c r="M6" s="52"/>
      <c r="N6" s="52"/>
      <c r="O6" s="52"/>
      <c r="P6" s="97"/>
      <c r="Q6" s="97"/>
      <c r="R6" s="100"/>
      <c r="S6" s="96"/>
      <c r="T6" s="96"/>
      <c r="U6" s="96"/>
      <c r="V6" s="96"/>
    </row>
    <row r="7" spans="1:22" ht="31.5" x14ac:dyDescent="0.2">
      <c r="A7" s="96"/>
      <c r="B7" s="97"/>
      <c r="C7" s="98"/>
      <c r="D7" s="98"/>
      <c r="E7" s="60" t="s">
        <v>28</v>
      </c>
      <c r="F7" s="60" t="s">
        <v>39</v>
      </c>
      <c r="G7" s="58" t="s">
        <v>40</v>
      </c>
      <c r="H7" s="102"/>
      <c r="I7" s="43" t="s">
        <v>29</v>
      </c>
      <c r="J7" s="78" t="s">
        <v>30</v>
      </c>
      <c r="K7" s="52"/>
      <c r="L7" s="52"/>
      <c r="M7" s="52"/>
      <c r="N7" s="52"/>
      <c r="O7" s="52"/>
      <c r="P7" s="97"/>
      <c r="Q7" s="97"/>
      <c r="R7" s="100"/>
      <c r="S7" s="96"/>
      <c r="T7" s="96"/>
      <c r="U7" s="96"/>
      <c r="V7" s="96"/>
    </row>
    <row r="8" spans="1:22" x14ac:dyDescent="0.2">
      <c r="A8" s="96"/>
      <c r="B8" s="97"/>
      <c r="C8" s="98"/>
      <c r="D8" s="98"/>
      <c r="E8" s="103" t="s">
        <v>26</v>
      </c>
      <c r="F8" s="104"/>
      <c r="G8" s="120" t="str">
        <f>J8</f>
        <v/>
      </c>
      <c r="H8" s="99"/>
      <c r="I8" s="166" t="e">
        <f>AVERAGE(F8:F9)</f>
        <v>#DIV/0!</v>
      </c>
      <c r="J8" s="176" t="str">
        <f>IF(ISERROR(I8),"",I8)</f>
        <v/>
      </c>
      <c r="K8" s="52"/>
      <c r="L8" s="52"/>
      <c r="M8" s="52"/>
      <c r="N8" s="52"/>
      <c r="O8" s="52"/>
      <c r="P8" s="97"/>
      <c r="Q8" s="97"/>
      <c r="R8" s="100"/>
      <c r="S8" s="96"/>
      <c r="T8" s="96"/>
      <c r="U8" s="96"/>
      <c r="V8" s="96"/>
    </row>
    <row r="9" spans="1:22" x14ac:dyDescent="0.2">
      <c r="A9" s="96"/>
      <c r="B9" s="97"/>
      <c r="C9" s="98"/>
      <c r="D9" s="98"/>
      <c r="E9" s="103" t="s">
        <v>27</v>
      </c>
      <c r="F9" s="104"/>
      <c r="G9" s="62"/>
      <c r="H9" s="73"/>
      <c r="I9" s="167"/>
      <c r="J9" s="177"/>
      <c r="K9" s="52"/>
      <c r="L9" s="52"/>
      <c r="M9" s="52"/>
      <c r="N9" s="52"/>
      <c r="O9" s="52"/>
      <c r="P9" s="97"/>
      <c r="Q9" s="97"/>
      <c r="R9" s="100"/>
      <c r="S9" s="96"/>
      <c r="T9" s="96"/>
      <c r="U9" s="96"/>
      <c r="V9" s="96"/>
    </row>
    <row r="10" spans="1:22" ht="15.2" customHeight="1" x14ac:dyDescent="0.2">
      <c r="A10" s="96"/>
      <c r="B10" s="97"/>
      <c r="C10" s="97"/>
      <c r="D10" s="99"/>
      <c r="E10" s="97"/>
      <c r="F10" s="97"/>
      <c r="G10" s="52"/>
      <c r="I10" s="52"/>
      <c r="J10" s="117"/>
      <c r="K10" s="52"/>
      <c r="L10" s="52"/>
      <c r="M10" s="52"/>
      <c r="N10" s="52"/>
      <c r="O10" s="52"/>
      <c r="P10" s="97"/>
      <c r="Q10" s="97"/>
      <c r="R10" s="100"/>
      <c r="S10" s="96"/>
      <c r="T10" s="96"/>
      <c r="U10" s="96"/>
      <c r="V10" s="96"/>
    </row>
    <row r="11" spans="1:22" x14ac:dyDescent="0.2">
      <c r="A11" s="96"/>
      <c r="B11" s="97"/>
      <c r="C11" s="97"/>
      <c r="D11" s="99"/>
      <c r="E11" s="98" t="s">
        <v>22</v>
      </c>
      <c r="G11" s="52"/>
      <c r="I11" s="52"/>
      <c r="J11" s="117"/>
      <c r="K11" s="52"/>
      <c r="L11" s="118" t="s">
        <v>25</v>
      </c>
      <c r="M11" s="52"/>
      <c r="N11" s="119"/>
      <c r="O11" s="119"/>
      <c r="P11" s="97"/>
      <c r="Q11" s="97"/>
      <c r="R11" s="100"/>
      <c r="S11" s="96"/>
      <c r="T11" s="96"/>
      <c r="U11" s="96"/>
      <c r="V11" s="96"/>
    </row>
    <row r="12" spans="1:22" ht="45" x14ac:dyDescent="0.2">
      <c r="A12" s="96"/>
      <c r="B12" s="97"/>
      <c r="C12" s="97"/>
      <c r="D12" s="99"/>
      <c r="E12" s="41" t="s">
        <v>47</v>
      </c>
      <c r="F12" s="60" t="s">
        <v>42</v>
      </c>
      <c r="G12" s="58" t="s">
        <v>41</v>
      </c>
      <c r="H12" s="74"/>
      <c r="I12" s="42" t="s">
        <v>33</v>
      </c>
      <c r="J12" s="80" t="s">
        <v>34</v>
      </c>
      <c r="K12" s="43" t="s">
        <v>45</v>
      </c>
      <c r="L12" s="41" t="s">
        <v>23</v>
      </c>
      <c r="M12" s="42" t="s">
        <v>24</v>
      </c>
      <c r="N12" s="52"/>
      <c r="O12" s="97"/>
      <c r="P12" s="41" t="s">
        <v>38</v>
      </c>
      <c r="Q12" s="97"/>
      <c r="R12" s="100"/>
      <c r="S12" s="96"/>
      <c r="T12" s="96"/>
      <c r="U12" s="96"/>
      <c r="V12" s="96"/>
    </row>
    <row r="13" spans="1:22" x14ac:dyDescent="0.2">
      <c r="A13" s="96"/>
      <c r="B13" s="97"/>
      <c r="C13" s="97"/>
      <c r="D13" s="99"/>
      <c r="E13" s="172">
        <v>0.34</v>
      </c>
      <c r="F13" s="104"/>
      <c r="G13" s="120" t="str">
        <f>J13</f>
        <v/>
      </c>
      <c r="H13" s="121"/>
      <c r="I13" s="153" t="e">
        <f>AVERAGE(F13:F14)</f>
        <v>#DIV/0!</v>
      </c>
      <c r="J13" s="178" t="str">
        <f>IF(ISERROR(I13),"",(I13))</f>
        <v/>
      </c>
      <c r="K13" s="122" t="str">
        <f>IF(OR(ISERROR(I13),Avg_A1_Blank=""),"",Change_abs_std-Avg_A1_Blank)</f>
        <v/>
      </c>
      <c r="L13" s="170" t="str">
        <f>K13</f>
        <v/>
      </c>
      <c r="M13" s="123" t="str">
        <f>IF(OR(ISBLANK(concentration_ug),K13=""),"",concentration_ug/K13)</f>
        <v/>
      </c>
      <c r="N13" s="52"/>
      <c r="O13" s="97"/>
      <c r="P13" s="168" t="str">
        <f>_2M__microg_abs</f>
        <v/>
      </c>
      <c r="Q13" s="97"/>
      <c r="R13" s="100"/>
      <c r="S13" s="96"/>
      <c r="T13" s="96"/>
      <c r="U13" s="96"/>
      <c r="V13" s="96"/>
    </row>
    <row r="14" spans="1:22" s="126" customFormat="1" ht="15.75" customHeight="1" x14ac:dyDescent="0.2">
      <c r="A14" s="96"/>
      <c r="B14" s="97"/>
      <c r="C14" s="97"/>
      <c r="D14" s="99"/>
      <c r="E14" s="172"/>
      <c r="F14" s="104"/>
      <c r="G14" s="124"/>
      <c r="H14" s="99"/>
      <c r="I14" s="154"/>
      <c r="J14" s="179"/>
      <c r="K14" s="125"/>
      <c r="L14" s="171"/>
      <c r="M14" s="125"/>
      <c r="N14" s="125"/>
      <c r="O14" s="125"/>
      <c r="P14" s="169"/>
      <c r="Q14" s="97"/>
      <c r="R14" s="100"/>
      <c r="S14" s="96"/>
      <c r="T14" s="96"/>
      <c r="U14" s="96"/>
      <c r="V14" s="96"/>
    </row>
    <row r="15" spans="1:22" ht="27" customHeight="1" x14ac:dyDescent="0.2">
      <c r="A15" s="96"/>
      <c r="B15" s="97"/>
      <c r="D15" s="97"/>
      <c r="E15" s="98" t="s">
        <v>13</v>
      </c>
      <c r="F15" s="97"/>
      <c r="G15" s="52"/>
      <c r="I15" s="127"/>
      <c r="J15" s="97"/>
      <c r="K15" s="128"/>
      <c r="L15" s="118" t="s">
        <v>1</v>
      </c>
      <c r="M15" s="52"/>
      <c r="N15" s="52"/>
      <c r="O15" s="52"/>
      <c r="P15" s="97"/>
      <c r="Q15" s="97"/>
      <c r="R15" s="100"/>
      <c r="S15" s="96"/>
      <c r="T15" s="96"/>
      <c r="U15" s="96"/>
      <c r="V15" s="96"/>
    </row>
    <row r="16" spans="1:22" ht="45" x14ac:dyDescent="0.2">
      <c r="A16" s="129"/>
      <c r="B16" s="47"/>
      <c r="C16" s="130"/>
      <c r="D16" s="41" t="s">
        <v>0</v>
      </c>
      <c r="E16" s="60" t="s">
        <v>43</v>
      </c>
      <c r="F16" s="41" t="s">
        <v>36</v>
      </c>
      <c r="G16" s="41" t="s">
        <v>37</v>
      </c>
      <c r="H16" s="76"/>
      <c r="I16" s="67"/>
      <c r="J16" s="97"/>
      <c r="K16" s="42" t="s">
        <v>16</v>
      </c>
      <c r="L16" s="48" t="s">
        <v>44</v>
      </c>
      <c r="M16" s="42" t="s">
        <v>31</v>
      </c>
      <c r="N16" s="42" t="s">
        <v>46</v>
      </c>
      <c r="O16" s="48" t="s">
        <v>35</v>
      </c>
      <c r="P16" s="48" t="s">
        <v>32</v>
      </c>
      <c r="Q16" s="47"/>
      <c r="R16" s="131"/>
      <c r="S16" s="129"/>
      <c r="T16" s="129"/>
      <c r="U16" s="129"/>
      <c r="V16" s="129"/>
    </row>
    <row r="17" spans="1:22" ht="17.25" customHeight="1" x14ac:dyDescent="0.2">
      <c r="A17" s="96"/>
      <c r="B17" s="97"/>
      <c r="C17" s="132">
        <v>1</v>
      </c>
      <c r="D17" s="133"/>
      <c r="E17" s="104"/>
      <c r="F17" s="143">
        <v>0.1</v>
      </c>
      <c r="G17" s="134">
        <v>1</v>
      </c>
      <c r="H17" s="135"/>
      <c r="I17" s="136"/>
      <c r="J17" s="97"/>
      <c r="K17" s="137" t="str">
        <f t="shared" ref="K17:K56" si="0">IF(OR(ISBLANK(Abs_sample),ISERROR(I8)),"",Abs_sample-Avg_A1_Blank)</f>
        <v/>
      </c>
      <c r="L17" s="138" t="str">
        <f>K17</f>
        <v/>
      </c>
      <c r="M17" s="137" t="str">
        <f t="shared" ref="M17:M56" si="1">IF(OR(ISBLANK(sample_vol.),ISBLANK(F),DAbs_Sample="",M=""),"",N17/34.015*1000)</f>
        <v/>
      </c>
      <c r="N17" s="137" t="str">
        <f t="shared" ref="N17:N56" si="2">IF(OR(ISBLANK(sample_vol.),ISBLANK(F),DAbs_Sample="",M=""),"",((DAbs_Sample*M*F)/sample_vol.))</f>
        <v/>
      </c>
      <c r="O17" s="139" t="str">
        <f>M17</f>
        <v/>
      </c>
      <c r="P17" s="139" t="str">
        <f>N17</f>
        <v/>
      </c>
      <c r="Q17" s="97"/>
      <c r="R17" s="100"/>
      <c r="S17" s="96"/>
      <c r="T17" s="96"/>
      <c r="U17" s="96"/>
      <c r="V17" s="96"/>
    </row>
    <row r="18" spans="1:22" ht="17.25" customHeight="1" x14ac:dyDescent="0.2">
      <c r="A18" s="96"/>
      <c r="B18" s="97"/>
      <c r="C18" s="132">
        <v>2</v>
      </c>
      <c r="D18" s="133"/>
      <c r="E18" s="104"/>
      <c r="F18" s="143">
        <v>0.1</v>
      </c>
      <c r="G18" s="134">
        <v>1</v>
      </c>
      <c r="H18" s="135"/>
      <c r="I18" s="136"/>
      <c r="J18" s="97"/>
      <c r="K18" s="137" t="str">
        <f t="shared" si="0"/>
        <v/>
      </c>
      <c r="L18" s="138" t="str">
        <f>K18</f>
        <v/>
      </c>
      <c r="M18" s="137" t="str">
        <f t="shared" si="1"/>
        <v/>
      </c>
      <c r="N18" s="137" t="str">
        <f t="shared" si="2"/>
        <v/>
      </c>
      <c r="O18" s="139" t="str">
        <f t="shared" ref="O18:O56" si="3">M18</f>
        <v/>
      </c>
      <c r="P18" s="139" t="str">
        <f t="shared" ref="P18:P56" si="4">N18</f>
        <v/>
      </c>
      <c r="Q18" s="97"/>
      <c r="R18" s="100"/>
      <c r="S18" s="96"/>
      <c r="T18" s="96"/>
      <c r="U18" s="96"/>
      <c r="V18" s="96"/>
    </row>
    <row r="19" spans="1:22" ht="17.25" customHeight="1" x14ac:dyDescent="0.2">
      <c r="A19" s="96"/>
      <c r="B19" s="97"/>
      <c r="C19" s="132">
        <v>3</v>
      </c>
      <c r="D19" s="133"/>
      <c r="E19" s="104"/>
      <c r="F19" s="143">
        <v>0.1</v>
      </c>
      <c r="G19" s="134">
        <v>1</v>
      </c>
      <c r="H19" s="135"/>
      <c r="I19" s="136"/>
      <c r="J19" s="97"/>
      <c r="K19" s="137" t="str">
        <f t="shared" si="0"/>
        <v/>
      </c>
      <c r="L19" s="138" t="str">
        <f t="shared" ref="L19:L56" si="5">K19</f>
        <v/>
      </c>
      <c r="M19" s="137" t="str">
        <f t="shared" si="1"/>
        <v/>
      </c>
      <c r="N19" s="137" t="str">
        <f t="shared" si="2"/>
        <v/>
      </c>
      <c r="O19" s="139" t="str">
        <f t="shared" si="3"/>
        <v/>
      </c>
      <c r="P19" s="139" t="str">
        <f t="shared" si="4"/>
        <v/>
      </c>
      <c r="Q19" s="97"/>
      <c r="R19" s="100"/>
      <c r="S19" s="96"/>
      <c r="T19" s="96"/>
      <c r="U19" s="96"/>
      <c r="V19" s="96"/>
    </row>
    <row r="20" spans="1:22" ht="17.25" customHeight="1" x14ac:dyDescent="0.2">
      <c r="A20" s="96"/>
      <c r="B20" s="97"/>
      <c r="C20" s="132">
        <v>4</v>
      </c>
      <c r="D20" s="133"/>
      <c r="E20" s="104"/>
      <c r="F20" s="143">
        <v>0.1</v>
      </c>
      <c r="G20" s="134">
        <v>1</v>
      </c>
      <c r="H20" s="135"/>
      <c r="I20" s="136"/>
      <c r="J20" s="97"/>
      <c r="K20" s="137" t="str">
        <f t="shared" si="0"/>
        <v/>
      </c>
      <c r="L20" s="138" t="str">
        <f t="shared" si="5"/>
        <v/>
      </c>
      <c r="M20" s="137" t="str">
        <f t="shared" si="1"/>
        <v/>
      </c>
      <c r="N20" s="137" t="str">
        <f t="shared" si="2"/>
        <v/>
      </c>
      <c r="O20" s="139" t="str">
        <f t="shared" si="3"/>
        <v/>
      </c>
      <c r="P20" s="139" t="str">
        <f t="shared" si="4"/>
        <v/>
      </c>
      <c r="Q20" s="97"/>
      <c r="R20" s="100"/>
      <c r="S20" s="96"/>
      <c r="T20" s="96"/>
      <c r="U20" s="96"/>
      <c r="V20" s="96"/>
    </row>
    <row r="21" spans="1:22" ht="17.25" customHeight="1" x14ac:dyDescent="0.2">
      <c r="A21" s="96"/>
      <c r="B21" s="97"/>
      <c r="C21" s="132">
        <v>5</v>
      </c>
      <c r="D21" s="133"/>
      <c r="E21" s="104"/>
      <c r="F21" s="143">
        <v>0.1</v>
      </c>
      <c r="G21" s="134">
        <v>1</v>
      </c>
      <c r="H21" s="135"/>
      <c r="I21" s="136"/>
      <c r="J21" s="97"/>
      <c r="K21" s="137" t="str">
        <f t="shared" si="0"/>
        <v/>
      </c>
      <c r="L21" s="138" t="str">
        <f t="shared" si="5"/>
        <v/>
      </c>
      <c r="M21" s="137" t="str">
        <f t="shared" si="1"/>
        <v/>
      </c>
      <c r="N21" s="137" t="str">
        <f t="shared" si="2"/>
        <v/>
      </c>
      <c r="O21" s="139" t="str">
        <f t="shared" si="3"/>
        <v/>
      </c>
      <c r="P21" s="139" t="str">
        <f t="shared" si="4"/>
        <v/>
      </c>
      <c r="Q21" s="97"/>
      <c r="R21" s="100"/>
      <c r="S21" s="96"/>
      <c r="T21" s="96"/>
      <c r="U21" s="96"/>
      <c r="V21" s="96"/>
    </row>
    <row r="22" spans="1:22" ht="17.25" customHeight="1" x14ac:dyDescent="0.2">
      <c r="A22" s="96"/>
      <c r="B22" s="97"/>
      <c r="C22" s="132">
        <v>6</v>
      </c>
      <c r="D22" s="133"/>
      <c r="E22" s="104"/>
      <c r="F22" s="143">
        <v>0.1</v>
      </c>
      <c r="G22" s="134">
        <v>1</v>
      </c>
      <c r="H22" s="135"/>
      <c r="I22" s="136"/>
      <c r="J22" s="97"/>
      <c r="K22" s="137" t="str">
        <f t="shared" si="0"/>
        <v/>
      </c>
      <c r="L22" s="138" t="str">
        <f t="shared" si="5"/>
        <v/>
      </c>
      <c r="M22" s="137" t="str">
        <f t="shared" si="1"/>
        <v/>
      </c>
      <c r="N22" s="137" t="str">
        <f t="shared" si="2"/>
        <v/>
      </c>
      <c r="O22" s="139" t="str">
        <f t="shared" si="3"/>
        <v/>
      </c>
      <c r="P22" s="139" t="str">
        <f t="shared" si="4"/>
        <v/>
      </c>
      <c r="Q22" s="97"/>
      <c r="R22" s="100"/>
      <c r="S22" s="96"/>
      <c r="T22" s="96"/>
      <c r="U22" s="96"/>
      <c r="V22" s="96"/>
    </row>
    <row r="23" spans="1:22" ht="17.25" customHeight="1" x14ac:dyDescent="0.2">
      <c r="A23" s="96"/>
      <c r="B23" s="97"/>
      <c r="C23" s="132">
        <v>7</v>
      </c>
      <c r="D23" s="133"/>
      <c r="E23" s="104"/>
      <c r="F23" s="143">
        <v>0.1</v>
      </c>
      <c r="G23" s="134">
        <v>1</v>
      </c>
      <c r="H23" s="135"/>
      <c r="I23" s="136"/>
      <c r="J23" s="97"/>
      <c r="K23" s="137" t="str">
        <f t="shared" si="0"/>
        <v/>
      </c>
      <c r="L23" s="138" t="str">
        <f t="shared" si="5"/>
        <v/>
      </c>
      <c r="M23" s="137" t="str">
        <f t="shared" si="1"/>
        <v/>
      </c>
      <c r="N23" s="137" t="str">
        <f t="shared" si="2"/>
        <v/>
      </c>
      <c r="O23" s="139" t="str">
        <f t="shared" si="3"/>
        <v/>
      </c>
      <c r="P23" s="139" t="str">
        <f t="shared" si="4"/>
        <v/>
      </c>
      <c r="Q23" s="97"/>
      <c r="R23" s="100"/>
      <c r="S23" s="96"/>
      <c r="T23" s="96"/>
      <c r="U23" s="96"/>
      <c r="V23" s="96"/>
    </row>
    <row r="24" spans="1:22" ht="17.25" customHeight="1" x14ac:dyDescent="0.2">
      <c r="A24" s="96"/>
      <c r="B24" s="97"/>
      <c r="C24" s="132">
        <v>8</v>
      </c>
      <c r="D24" s="133"/>
      <c r="E24" s="104"/>
      <c r="F24" s="143">
        <v>0.1</v>
      </c>
      <c r="G24" s="134">
        <v>1</v>
      </c>
      <c r="H24" s="135"/>
      <c r="I24" s="136"/>
      <c r="J24" s="97"/>
      <c r="K24" s="137" t="str">
        <f t="shared" si="0"/>
        <v/>
      </c>
      <c r="L24" s="138" t="str">
        <f t="shared" si="5"/>
        <v/>
      </c>
      <c r="M24" s="137" t="str">
        <f t="shared" si="1"/>
        <v/>
      </c>
      <c r="N24" s="137" t="str">
        <f t="shared" si="2"/>
        <v/>
      </c>
      <c r="O24" s="139" t="str">
        <f t="shared" si="3"/>
        <v/>
      </c>
      <c r="P24" s="139" t="str">
        <f t="shared" si="4"/>
        <v/>
      </c>
      <c r="Q24" s="97"/>
      <c r="R24" s="100"/>
      <c r="S24" s="96"/>
      <c r="T24" s="96"/>
      <c r="U24" s="96"/>
      <c r="V24" s="96"/>
    </row>
    <row r="25" spans="1:22" ht="17.25" customHeight="1" x14ac:dyDescent="0.2">
      <c r="A25" s="96"/>
      <c r="B25" s="97"/>
      <c r="C25" s="132">
        <v>9</v>
      </c>
      <c r="D25" s="133"/>
      <c r="E25" s="104"/>
      <c r="F25" s="143">
        <v>0.1</v>
      </c>
      <c r="G25" s="134">
        <v>1</v>
      </c>
      <c r="H25" s="135"/>
      <c r="I25" s="136"/>
      <c r="J25" s="97"/>
      <c r="K25" s="137" t="str">
        <f t="shared" si="0"/>
        <v/>
      </c>
      <c r="L25" s="138" t="str">
        <f t="shared" si="5"/>
        <v/>
      </c>
      <c r="M25" s="137" t="str">
        <f t="shared" si="1"/>
        <v/>
      </c>
      <c r="N25" s="137" t="str">
        <f t="shared" si="2"/>
        <v/>
      </c>
      <c r="O25" s="139" t="str">
        <f t="shared" si="3"/>
        <v/>
      </c>
      <c r="P25" s="139" t="str">
        <f t="shared" si="4"/>
        <v/>
      </c>
      <c r="Q25" s="97"/>
      <c r="R25" s="100"/>
      <c r="S25" s="96"/>
      <c r="T25" s="96"/>
      <c r="U25" s="96"/>
      <c r="V25" s="96"/>
    </row>
    <row r="26" spans="1:22" ht="17.25" customHeight="1" x14ac:dyDescent="0.2">
      <c r="A26" s="96"/>
      <c r="B26" s="97"/>
      <c r="C26" s="132">
        <v>10</v>
      </c>
      <c r="D26" s="133"/>
      <c r="E26" s="104"/>
      <c r="F26" s="143">
        <v>0.1</v>
      </c>
      <c r="G26" s="134">
        <v>1</v>
      </c>
      <c r="H26" s="135"/>
      <c r="I26" s="136"/>
      <c r="J26" s="97"/>
      <c r="K26" s="137" t="str">
        <f t="shared" si="0"/>
        <v/>
      </c>
      <c r="L26" s="138" t="str">
        <f t="shared" si="5"/>
        <v/>
      </c>
      <c r="M26" s="137" t="str">
        <f t="shared" si="1"/>
        <v/>
      </c>
      <c r="N26" s="137" t="str">
        <f t="shared" si="2"/>
        <v/>
      </c>
      <c r="O26" s="139" t="str">
        <f t="shared" si="3"/>
        <v/>
      </c>
      <c r="P26" s="139" t="str">
        <f t="shared" si="4"/>
        <v/>
      </c>
      <c r="Q26" s="97"/>
      <c r="R26" s="100"/>
      <c r="S26" s="96"/>
      <c r="T26" s="96"/>
      <c r="U26" s="96"/>
      <c r="V26" s="96"/>
    </row>
    <row r="27" spans="1:22" ht="17.25" customHeight="1" x14ac:dyDescent="0.2">
      <c r="A27" s="96"/>
      <c r="B27" s="97"/>
      <c r="C27" s="132">
        <v>11</v>
      </c>
      <c r="D27" s="133"/>
      <c r="E27" s="104"/>
      <c r="F27" s="143">
        <v>0.1</v>
      </c>
      <c r="G27" s="134">
        <v>1</v>
      </c>
      <c r="H27" s="135"/>
      <c r="I27" s="136"/>
      <c r="J27" s="97"/>
      <c r="K27" s="137" t="str">
        <f t="shared" si="0"/>
        <v/>
      </c>
      <c r="L27" s="138" t="str">
        <f t="shared" si="5"/>
        <v/>
      </c>
      <c r="M27" s="137" t="str">
        <f t="shared" si="1"/>
        <v/>
      </c>
      <c r="N27" s="137" t="str">
        <f t="shared" si="2"/>
        <v/>
      </c>
      <c r="O27" s="139" t="str">
        <f t="shared" si="3"/>
        <v/>
      </c>
      <c r="P27" s="139" t="str">
        <f t="shared" si="4"/>
        <v/>
      </c>
      <c r="Q27" s="97"/>
      <c r="R27" s="100"/>
      <c r="S27" s="96"/>
      <c r="T27" s="96"/>
      <c r="U27" s="96"/>
      <c r="V27" s="96"/>
    </row>
    <row r="28" spans="1:22" ht="17.25" customHeight="1" x14ac:dyDescent="0.2">
      <c r="A28" s="96"/>
      <c r="B28" s="97"/>
      <c r="C28" s="132">
        <v>12</v>
      </c>
      <c r="D28" s="133"/>
      <c r="E28" s="104"/>
      <c r="F28" s="143">
        <v>0.1</v>
      </c>
      <c r="G28" s="134">
        <v>1</v>
      </c>
      <c r="H28" s="135"/>
      <c r="I28" s="136"/>
      <c r="J28" s="97"/>
      <c r="K28" s="137" t="str">
        <f t="shared" si="0"/>
        <v/>
      </c>
      <c r="L28" s="138" t="str">
        <f t="shared" si="5"/>
        <v/>
      </c>
      <c r="M28" s="137" t="str">
        <f t="shared" si="1"/>
        <v/>
      </c>
      <c r="N28" s="137" t="str">
        <f t="shared" si="2"/>
        <v/>
      </c>
      <c r="O28" s="139" t="str">
        <f t="shared" si="3"/>
        <v/>
      </c>
      <c r="P28" s="139" t="str">
        <f t="shared" si="4"/>
        <v/>
      </c>
      <c r="Q28" s="97"/>
      <c r="R28" s="100"/>
      <c r="S28" s="96"/>
      <c r="T28" s="96"/>
      <c r="U28" s="96"/>
      <c r="V28" s="96"/>
    </row>
    <row r="29" spans="1:22" ht="17.25" customHeight="1" x14ac:dyDescent="0.2">
      <c r="A29" s="96"/>
      <c r="B29" s="97"/>
      <c r="C29" s="132">
        <v>13</v>
      </c>
      <c r="D29" s="133"/>
      <c r="E29" s="104"/>
      <c r="F29" s="143">
        <v>0.1</v>
      </c>
      <c r="G29" s="134">
        <v>1</v>
      </c>
      <c r="H29" s="135"/>
      <c r="I29" s="136"/>
      <c r="J29" s="97"/>
      <c r="K29" s="137" t="str">
        <f t="shared" si="0"/>
        <v/>
      </c>
      <c r="L29" s="138" t="str">
        <f t="shared" si="5"/>
        <v/>
      </c>
      <c r="M29" s="137" t="str">
        <f t="shared" si="1"/>
        <v/>
      </c>
      <c r="N29" s="137" t="str">
        <f t="shared" si="2"/>
        <v/>
      </c>
      <c r="O29" s="139" t="str">
        <f t="shared" si="3"/>
        <v/>
      </c>
      <c r="P29" s="139" t="str">
        <f t="shared" si="4"/>
        <v/>
      </c>
      <c r="Q29" s="97"/>
      <c r="R29" s="100"/>
      <c r="S29" s="96"/>
      <c r="T29" s="96"/>
      <c r="U29" s="96"/>
      <c r="V29" s="96"/>
    </row>
    <row r="30" spans="1:22" ht="17.25" customHeight="1" x14ac:dyDescent="0.2">
      <c r="A30" s="96"/>
      <c r="B30" s="97"/>
      <c r="C30" s="132">
        <v>14</v>
      </c>
      <c r="D30" s="133"/>
      <c r="E30" s="104"/>
      <c r="F30" s="143">
        <v>0.1</v>
      </c>
      <c r="G30" s="134">
        <v>1</v>
      </c>
      <c r="H30" s="135"/>
      <c r="I30" s="136"/>
      <c r="J30" s="97"/>
      <c r="K30" s="137" t="str">
        <f t="shared" si="0"/>
        <v/>
      </c>
      <c r="L30" s="138" t="str">
        <f t="shared" si="5"/>
        <v/>
      </c>
      <c r="M30" s="137" t="str">
        <f t="shared" si="1"/>
        <v/>
      </c>
      <c r="N30" s="137" t="str">
        <f t="shared" si="2"/>
        <v/>
      </c>
      <c r="O30" s="139" t="str">
        <f t="shared" si="3"/>
        <v/>
      </c>
      <c r="P30" s="139" t="str">
        <f t="shared" si="4"/>
        <v/>
      </c>
      <c r="Q30" s="97"/>
      <c r="R30" s="100"/>
      <c r="S30" s="96"/>
      <c r="T30" s="96"/>
      <c r="U30" s="96"/>
      <c r="V30" s="96"/>
    </row>
    <row r="31" spans="1:22" ht="17.25" customHeight="1" x14ac:dyDescent="0.2">
      <c r="A31" s="96"/>
      <c r="B31" s="97"/>
      <c r="C31" s="132">
        <v>15</v>
      </c>
      <c r="D31" s="133"/>
      <c r="E31" s="104"/>
      <c r="F31" s="143">
        <v>0.1</v>
      </c>
      <c r="G31" s="134">
        <v>1</v>
      </c>
      <c r="H31" s="135"/>
      <c r="I31" s="136"/>
      <c r="J31" s="97"/>
      <c r="K31" s="137" t="str">
        <f t="shared" si="0"/>
        <v/>
      </c>
      <c r="L31" s="138" t="str">
        <f t="shared" si="5"/>
        <v/>
      </c>
      <c r="M31" s="137" t="str">
        <f t="shared" si="1"/>
        <v/>
      </c>
      <c r="N31" s="137" t="str">
        <f t="shared" si="2"/>
        <v/>
      </c>
      <c r="O31" s="139" t="str">
        <f t="shared" si="3"/>
        <v/>
      </c>
      <c r="P31" s="139" t="str">
        <f t="shared" si="4"/>
        <v/>
      </c>
      <c r="Q31" s="97"/>
      <c r="R31" s="100"/>
      <c r="S31" s="96"/>
      <c r="T31" s="96"/>
      <c r="U31" s="96"/>
      <c r="V31" s="96"/>
    </row>
    <row r="32" spans="1:22" ht="17.25" customHeight="1" x14ac:dyDescent="0.2">
      <c r="A32" s="96"/>
      <c r="B32" s="97"/>
      <c r="C32" s="132">
        <v>16</v>
      </c>
      <c r="D32" s="133"/>
      <c r="E32" s="104"/>
      <c r="F32" s="143">
        <v>0.1</v>
      </c>
      <c r="G32" s="134">
        <v>1</v>
      </c>
      <c r="H32" s="135"/>
      <c r="I32" s="136"/>
      <c r="J32" s="97"/>
      <c r="K32" s="137" t="str">
        <f t="shared" si="0"/>
        <v/>
      </c>
      <c r="L32" s="138" t="str">
        <f t="shared" si="5"/>
        <v/>
      </c>
      <c r="M32" s="137" t="str">
        <f t="shared" si="1"/>
        <v/>
      </c>
      <c r="N32" s="137" t="str">
        <f t="shared" si="2"/>
        <v/>
      </c>
      <c r="O32" s="139" t="str">
        <f t="shared" si="3"/>
        <v/>
      </c>
      <c r="P32" s="139" t="str">
        <f t="shared" si="4"/>
        <v/>
      </c>
      <c r="Q32" s="97"/>
      <c r="R32" s="100"/>
      <c r="S32" s="96"/>
      <c r="T32" s="96"/>
      <c r="U32" s="96"/>
      <c r="V32" s="96"/>
    </row>
    <row r="33" spans="1:22" ht="17.25" customHeight="1" x14ac:dyDescent="0.2">
      <c r="A33" s="96"/>
      <c r="B33" s="97"/>
      <c r="C33" s="132">
        <v>17</v>
      </c>
      <c r="D33" s="133"/>
      <c r="E33" s="104"/>
      <c r="F33" s="143">
        <v>0.1</v>
      </c>
      <c r="G33" s="134">
        <v>1</v>
      </c>
      <c r="H33" s="135"/>
      <c r="I33" s="136"/>
      <c r="J33" s="97"/>
      <c r="K33" s="137" t="str">
        <f t="shared" si="0"/>
        <v/>
      </c>
      <c r="L33" s="138" t="str">
        <f t="shared" si="5"/>
        <v/>
      </c>
      <c r="M33" s="137" t="str">
        <f t="shared" si="1"/>
        <v/>
      </c>
      <c r="N33" s="137" t="str">
        <f t="shared" si="2"/>
        <v/>
      </c>
      <c r="O33" s="139" t="str">
        <f t="shared" si="3"/>
        <v/>
      </c>
      <c r="P33" s="139" t="str">
        <f t="shared" si="4"/>
        <v/>
      </c>
      <c r="Q33" s="97"/>
      <c r="R33" s="100"/>
      <c r="S33" s="96"/>
      <c r="T33" s="96"/>
      <c r="U33" s="96"/>
      <c r="V33" s="96"/>
    </row>
    <row r="34" spans="1:22" ht="17.25" customHeight="1" x14ac:dyDescent="0.2">
      <c r="A34" s="96"/>
      <c r="B34" s="97"/>
      <c r="C34" s="132">
        <v>18</v>
      </c>
      <c r="D34" s="133"/>
      <c r="E34" s="104"/>
      <c r="F34" s="143">
        <v>0.1</v>
      </c>
      <c r="G34" s="134">
        <v>1</v>
      </c>
      <c r="H34" s="135"/>
      <c r="I34" s="136"/>
      <c r="J34" s="97"/>
      <c r="K34" s="137" t="str">
        <f t="shared" si="0"/>
        <v/>
      </c>
      <c r="L34" s="138" t="str">
        <f t="shared" si="5"/>
        <v/>
      </c>
      <c r="M34" s="137" t="str">
        <f t="shared" si="1"/>
        <v/>
      </c>
      <c r="N34" s="137" t="str">
        <f t="shared" si="2"/>
        <v/>
      </c>
      <c r="O34" s="139" t="str">
        <f t="shared" si="3"/>
        <v/>
      </c>
      <c r="P34" s="139" t="str">
        <f t="shared" si="4"/>
        <v/>
      </c>
      <c r="Q34" s="97"/>
      <c r="R34" s="100"/>
      <c r="S34" s="96"/>
      <c r="T34" s="96"/>
      <c r="U34" s="96"/>
      <c r="V34" s="96"/>
    </row>
    <row r="35" spans="1:22" ht="17.25" customHeight="1" x14ac:dyDescent="0.2">
      <c r="A35" s="96"/>
      <c r="B35" s="97"/>
      <c r="C35" s="132">
        <v>19</v>
      </c>
      <c r="D35" s="133"/>
      <c r="E35" s="104"/>
      <c r="F35" s="143">
        <v>0.1</v>
      </c>
      <c r="G35" s="134">
        <v>1</v>
      </c>
      <c r="H35" s="135"/>
      <c r="I35" s="136"/>
      <c r="J35" s="97"/>
      <c r="K35" s="137" t="str">
        <f t="shared" si="0"/>
        <v/>
      </c>
      <c r="L35" s="138" t="str">
        <f t="shared" si="5"/>
        <v/>
      </c>
      <c r="M35" s="137" t="str">
        <f t="shared" si="1"/>
        <v/>
      </c>
      <c r="N35" s="137" t="str">
        <f t="shared" si="2"/>
        <v/>
      </c>
      <c r="O35" s="139" t="str">
        <f t="shared" si="3"/>
        <v/>
      </c>
      <c r="P35" s="139" t="str">
        <f t="shared" si="4"/>
        <v/>
      </c>
      <c r="Q35" s="97"/>
      <c r="R35" s="100"/>
      <c r="S35" s="96"/>
      <c r="T35" s="96"/>
      <c r="U35" s="96"/>
      <c r="V35" s="96"/>
    </row>
    <row r="36" spans="1:22" ht="17.25" customHeight="1" x14ac:dyDescent="0.2">
      <c r="A36" s="96"/>
      <c r="B36" s="97"/>
      <c r="C36" s="132">
        <v>20</v>
      </c>
      <c r="D36" s="133"/>
      <c r="E36" s="104"/>
      <c r="F36" s="143">
        <v>0.1</v>
      </c>
      <c r="G36" s="134">
        <v>1</v>
      </c>
      <c r="H36" s="135"/>
      <c r="I36" s="136"/>
      <c r="J36" s="97"/>
      <c r="K36" s="137" t="str">
        <f t="shared" si="0"/>
        <v/>
      </c>
      <c r="L36" s="138" t="str">
        <f t="shared" si="5"/>
        <v/>
      </c>
      <c r="M36" s="137" t="str">
        <f t="shared" si="1"/>
        <v/>
      </c>
      <c r="N36" s="137" t="str">
        <f t="shared" si="2"/>
        <v/>
      </c>
      <c r="O36" s="139" t="str">
        <f t="shared" si="3"/>
        <v/>
      </c>
      <c r="P36" s="139" t="str">
        <f t="shared" si="4"/>
        <v/>
      </c>
      <c r="Q36" s="97"/>
      <c r="R36" s="100"/>
      <c r="S36" s="96"/>
      <c r="T36" s="96"/>
      <c r="U36" s="96"/>
      <c r="V36" s="96"/>
    </row>
    <row r="37" spans="1:22" ht="17.25" customHeight="1" x14ac:dyDescent="0.2">
      <c r="A37" s="96"/>
      <c r="B37" s="97"/>
      <c r="C37" s="132">
        <v>21</v>
      </c>
      <c r="D37" s="133"/>
      <c r="E37" s="104"/>
      <c r="F37" s="143">
        <v>0.1</v>
      </c>
      <c r="G37" s="134">
        <v>1</v>
      </c>
      <c r="H37" s="135"/>
      <c r="I37" s="136"/>
      <c r="J37" s="97"/>
      <c r="K37" s="137" t="str">
        <f t="shared" si="0"/>
        <v/>
      </c>
      <c r="L37" s="138" t="str">
        <f t="shared" si="5"/>
        <v/>
      </c>
      <c r="M37" s="137" t="str">
        <f t="shared" si="1"/>
        <v/>
      </c>
      <c r="N37" s="137" t="str">
        <f t="shared" si="2"/>
        <v/>
      </c>
      <c r="O37" s="139" t="str">
        <f t="shared" si="3"/>
        <v/>
      </c>
      <c r="P37" s="139" t="str">
        <f t="shared" si="4"/>
        <v/>
      </c>
      <c r="Q37" s="97"/>
      <c r="R37" s="100"/>
      <c r="S37" s="96"/>
      <c r="T37" s="96"/>
      <c r="U37" s="96"/>
      <c r="V37" s="96"/>
    </row>
    <row r="38" spans="1:22" ht="17.25" customHeight="1" x14ac:dyDescent="0.2">
      <c r="A38" s="96"/>
      <c r="B38" s="97"/>
      <c r="C38" s="132">
        <v>22</v>
      </c>
      <c r="D38" s="133"/>
      <c r="E38" s="104"/>
      <c r="F38" s="143">
        <v>0.1</v>
      </c>
      <c r="G38" s="134">
        <v>1</v>
      </c>
      <c r="H38" s="135"/>
      <c r="I38" s="136"/>
      <c r="J38" s="97"/>
      <c r="K38" s="137" t="str">
        <f t="shared" si="0"/>
        <v/>
      </c>
      <c r="L38" s="138" t="str">
        <f t="shared" si="5"/>
        <v/>
      </c>
      <c r="M38" s="137" t="str">
        <f t="shared" si="1"/>
        <v/>
      </c>
      <c r="N38" s="137" t="str">
        <f t="shared" si="2"/>
        <v/>
      </c>
      <c r="O38" s="139" t="str">
        <f t="shared" si="3"/>
        <v/>
      </c>
      <c r="P38" s="139" t="str">
        <f t="shared" si="4"/>
        <v/>
      </c>
      <c r="Q38" s="97"/>
      <c r="R38" s="100"/>
      <c r="S38" s="96"/>
      <c r="T38" s="96"/>
      <c r="U38" s="96"/>
      <c r="V38" s="96"/>
    </row>
    <row r="39" spans="1:22" ht="17.25" customHeight="1" x14ac:dyDescent="0.2">
      <c r="A39" s="96"/>
      <c r="B39" s="97"/>
      <c r="C39" s="132">
        <v>23</v>
      </c>
      <c r="D39" s="133"/>
      <c r="E39" s="104"/>
      <c r="F39" s="143">
        <v>0.1</v>
      </c>
      <c r="G39" s="134">
        <v>1</v>
      </c>
      <c r="H39" s="135"/>
      <c r="I39" s="136"/>
      <c r="J39" s="97"/>
      <c r="K39" s="137" t="str">
        <f t="shared" si="0"/>
        <v/>
      </c>
      <c r="L39" s="138" t="str">
        <f t="shared" si="5"/>
        <v/>
      </c>
      <c r="M39" s="137" t="str">
        <f t="shared" si="1"/>
        <v/>
      </c>
      <c r="N39" s="137" t="str">
        <f t="shared" si="2"/>
        <v/>
      </c>
      <c r="O39" s="139" t="str">
        <f t="shared" si="3"/>
        <v/>
      </c>
      <c r="P39" s="139" t="str">
        <f t="shared" si="4"/>
        <v/>
      </c>
      <c r="Q39" s="97"/>
      <c r="R39" s="100"/>
      <c r="S39" s="96"/>
      <c r="T39" s="96"/>
      <c r="U39" s="96"/>
      <c r="V39" s="96"/>
    </row>
    <row r="40" spans="1:22" ht="17.25" customHeight="1" x14ac:dyDescent="0.2">
      <c r="A40" s="96"/>
      <c r="B40" s="97"/>
      <c r="C40" s="132">
        <v>24</v>
      </c>
      <c r="D40" s="133"/>
      <c r="E40" s="104"/>
      <c r="F40" s="143">
        <v>0.1</v>
      </c>
      <c r="G40" s="134">
        <v>1</v>
      </c>
      <c r="H40" s="135"/>
      <c r="I40" s="136"/>
      <c r="J40" s="97"/>
      <c r="K40" s="137" t="str">
        <f t="shared" si="0"/>
        <v/>
      </c>
      <c r="L40" s="138" t="str">
        <f t="shared" si="5"/>
        <v/>
      </c>
      <c r="M40" s="137" t="str">
        <f t="shared" si="1"/>
        <v/>
      </c>
      <c r="N40" s="137" t="str">
        <f t="shared" si="2"/>
        <v/>
      </c>
      <c r="O40" s="139" t="str">
        <f t="shared" si="3"/>
        <v/>
      </c>
      <c r="P40" s="139" t="str">
        <f t="shared" si="4"/>
        <v/>
      </c>
      <c r="Q40" s="97"/>
      <c r="R40" s="100"/>
      <c r="S40" s="96"/>
      <c r="T40" s="96"/>
      <c r="U40" s="96"/>
      <c r="V40" s="96"/>
    </row>
    <row r="41" spans="1:22" ht="17.25" customHeight="1" x14ac:dyDescent="0.2">
      <c r="A41" s="96"/>
      <c r="B41" s="97"/>
      <c r="C41" s="132">
        <v>25</v>
      </c>
      <c r="D41" s="133"/>
      <c r="E41" s="104"/>
      <c r="F41" s="143">
        <v>0.1</v>
      </c>
      <c r="G41" s="134">
        <v>1</v>
      </c>
      <c r="H41" s="135"/>
      <c r="I41" s="136"/>
      <c r="J41" s="97"/>
      <c r="K41" s="137" t="str">
        <f t="shared" si="0"/>
        <v/>
      </c>
      <c r="L41" s="138" t="str">
        <f t="shared" si="5"/>
        <v/>
      </c>
      <c r="M41" s="137" t="str">
        <f t="shared" si="1"/>
        <v/>
      </c>
      <c r="N41" s="137" t="str">
        <f t="shared" si="2"/>
        <v/>
      </c>
      <c r="O41" s="139" t="str">
        <f t="shared" si="3"/>
        <v/>
      </c>
      <c r="P41" s="139" t="str">
        <f t="shared" si="4"/>
        <v/>
      </c>
      <c r="Q41" s="97"/>
      <c r="R41" s="100"/>
      <c r="S41" s="96"/>
      <c r="T41" s="96"/>
      <c r="U41" s="96"/>
      <c r="V41" s="96"/>
    </row>
    <row r="42" spans="1:22" ht="17.25" customHeight="1" x14ac:dyDescent="0.2">
      <c r="A42" s="96"/>
      <c r="B42" s="97"/>
      <c r="C42" s="132">
        <v>26</v>
      </c>
      <c r="D42" s="133"/>
      <c r="E42" s="104"/>
      <c r="F42" s="143">
        <v>0.1</v>
      </c>
      <c r="G42" s="134">
        <v>1</v>
      </c>
      <c r="H42" s="135"/>
      <c r="I42" s="136"/>
      <c r="J42" s="97"/>
      <c r="K42" s="137" t="str">
        <f t="shared" si="0"/>
        <v/>
      </c>
      <c r="L42" s="138" t="str">
        <f t="shared" si="5"/>
        <v/>
      </c>
      <c r="M42" s="137" t="str">
        <f t="shared" si="1"/>
        <v/>
      </c>
      <c r="N42" s="137" t="str">
        <f t="shared" si="2"/>
        <v/>
      </c>
      <c r="O42" s="139" t="str">
        <f t="shared" si="3"/>
        <v/>
      </c>
      <c r="P42" s="139" t="str">
        <f t="shared" si="4"/>
        <v/>
      </c>
      <c r="Q42" s="97"/>
      <c r="R42" s="100"/>
      <c r="S42" s="96"/>
      <c r="T42" s="96"/>
      <c r="U42" s="96"/>
      <c r="V42" s="96"/>
    </row>
    <row r="43" spans="1:22" ht="17.25" customHeight="1" x14ac:dyDescent="0.2">
      <c r="A43" s="96"/>
      <c r="B43" s="97"/>
      <c r="C43" s="132">
        <v>27</v>
      </c>
      <c r="D43" s="133"/>
      <c r="E43" s="104"/>
      <c r="F43" s="143">
        <v>0.1</v>
      </c>
      <c r="G43" s="134">
        <v>1</v>
      </c>
      <c r="H43" s="135"/>
      <c r="I43" s="136"/>
      <c r="J43" s="97"/>
      <c r="K43" s="137" t="str">
        <f t="shared" si="0"/>
        <v/>
      </c>
      <c r="L43" s="138" t="str">
        <f t="shared" si="5"/>
        <v/>
      </c>
      <c r="M43" s="137" t="str">
        <f t="shared" si="1"/>
        <v/>
      </c>
      <c r="N43" s="137" t="str">
        <f t="shared" si="2"/>
        <v/>
      </c>
      <c r="O43" s="139" t="str">
        <f t="shared" si="3"/>
        <v/>
      </c>
      <c r="P43" s="139" t="str">
        <f t="shared" si="4"/>
        <v/>
      </c>
      <c r="Q43" s="97"/>
      <c r="R43" s="100"/>
      <c r="S43" s="96"/>
      <c r="T43" s="96"/>
      <c r="U43" s="96"/>
      <c r="V43" s="96"/>
    </row>
    <row r="44" spans="1:22" ht="17.25" customHeight="1" x14ac:dyDescent="0.2">
      <c r="A44" s="96"/>
      <c r="B44" s="97"/>
      <c r="C44" s="132">
        <v>28</v>
      </c>
      <c r="D44" s="133"/>
      <c r="E44" s="104"/>
      <c r="F44" s="143">
        <v>0.1</v>
      </c>
      <c r="G44" s="134">
        <v>1</v>
      </c>
      <c r="H44" s="135"/>
      <c r="I44" s="136"/>
      <c r="J44" s="97"/>
      <c r="K44" s="137" t="str">
        <f t="shared" si="0"/>
        <v/>
      </c>
      <c r="L44" s="138" t="str">
        <f t="shared" si="5"/>
        <v/>
      </c>
      <c r="M44" s="137" t="str">
        <f t="shared" si="1"/>
        <v/>
      </c>
      <c r="N44" s="137" t="str">
        <f t="shared" si="2"/>
        <v/>
      </c>
      <c r="O44" s="139" t="str">
        <f t="shared" si="3"/>
        <v/>
      </c>
      <c r="P44" s="139" t="str">
        <f t="shared" si="4"/>
        <v/>
      </c>
      <c r="Q44" s="97"/>
      <c r="R44" s="100"/>
      <c r="S44" s="96"/>
      <c r="T44" s="96"/>
      <c r="U44" s="96"/>
      <c r="V44" s="96"/>
    </row>
    <row r="45" spans="1:22" ht="17.25" customHeight="1" x14ac:dyDescent="0.2">
      <c r="A45" s="96"/>
      <c r="B45" s="97"/>
      <c r="C45" s="132">
        <v>29</v>
      </c>
      <c r="D45" s="133"/>
      <c r="E45" s="104"/>
      <c r="F45" s="143">
        <v>0.1</v>
      </c>
      <c r="G45" s="134">
        <v>1</v>
      </c>
      <c r="H45" s="135"/>
      <c r="I45" s="136"/>
      <c r="J45" s="97"/>
      <c r="K45" s="137" t="str">
        <f t="shared" si="0"/>
        <v/>
      </c>
      <c r="L45" s="138" t="str">
        <f t="shared" si="5"/>
        <v/>
      </c>
      <c r="M45" s="137" t="str">
        <f t="shared" si="1"/>
        <v/>
      </c>
      <c r="N45" s="137" t="str">
        <f t="shared" si="2"/>
        <v/>
      </c>
      <c r="O45" s="139" t="str">
        <f t="shared" si="3"/>
        <v/>
      </c>
      <c r="P45" s="139" t="str">
        <f t="shared" si="4"/>
        <v/>
      </c>
      <c r="Q45" s="97"/>
      <c r="R45" s="100"/>
      <c r="S45" s="96"/>
      <c r="T45" s="96"/>
      <c r="U45" s="96"/>
      <c r="V45" s="96"/>
    </row>
    <row r="46" spans="1:22" ht="17.25" customHeight="1" x14ac:dyDescent="0.2">
      <c r="A46" s="96"/>
      <c r="B46" s="97"/>
      <c r="C46" s="132">
        <v>30</v>
      </c>
      <c r="D46" s="133"/>
      <c r="E46" s="104"/>
      <c r="F46" s="143">
        <v>0.1</v>
      </c>
      <c r="G46" s="134">
        <v>1</v>
      </c>
      <c r="H46" s="135"/>
      <c r="I46" s="136"/>
      <c r="J46" s="97"/>
      <c r="K46" s="137" t="str">
        <f t="shared" si="0"/>
        <v/>
      </c>
      <c r="L46" s="138" t="str">
        <f t="shared" si="5"/>
        <v/>
      </c>
      <c r="M46" s="137" t="str">
        <f t="shared" si="1"/>
        <v/>
      </c>
      <c r="N46" s="137" t="str">
        <f t="shared" si="2"/>
        <v/>
      </c>
      <c r="O46" s="139" t="str">
        <f t="shared" si="3"/>
        <v/>
      </c>
      <c r="P46" s="139" t="str">
        <f t="shared" si="4"/>
        <v/>
      </c>
      <c r="Q46" s="97"/>
      <c r="R46" s="100"/>
      <c r="S46" s="96"/>
      <c r="T46" s="96"/>
      <c r="U46" s="96"/>
      <c r="V46" s="96"/>
    </row>
    <row r="47" spans="1:22" ht="17.25" customHeight="1" x14ac:dyDescent="0.2">
      <c r="A47" s="96"/>
      <c r="B47" s="97"/>
      <c r="C47" s="132">
        <v>31</v>
      </c>
      <c r="D47" s="133"/>
      <c r="E47" s="104"/>
      <c r="F47" s="143">
        <v>0.1</v>
      </c>
      <c r="G47" s="134">
        <v>1</v>
      </c>
      <c r="H47" s="135"/>
      <c r="I47" s="136"/>
      <c r="J47" s="97"/>
      <c r="K47" s="137" t="str">
        <f t="shared" si="0"/>
        <v/>
      </c>
      <c r="L47" s="138" t="str">
        <f t="shared" si="5"/>
        <v/>
      </c>
      <c r="M47" s="137" t="str">
        <f t="shared" si="1"/>
        <v/>
      </c>
      <c r="N47" s="137" t="str">
        <f t="shared" si="2"/>
        <v/>
      </c>
      <c r="O47" s="139" t="str">
        <f t="shared" si="3"/>
        <v/>
      </c>
      <c r="P47" s="139" t="str">
        <f t="shared" si="4"/>
        <v/>
      </c>
      <c r="Q47" s="97"/>
      <c r="R47" s="100"/>
      <c r="S47" s="96"/>
      <c r="T47" s="96"/>
      <c r="U47" s="96"/>
      <c r="V47" s="96"/>
    </row>
    <row r="48" spans="1:22" ht="17.25" customHeight="1" x14ac:dyDescent="0.2">
      <c r="A48" s="96"/>
      <c r="B48" s="97"/>
      <c r="C48" s="132">
        <v>32</v>
      </c>
      <c r="D48" s="133"/>
      <c r="E48" s="104"/>
      <c r="F48" s="143">
        <v>0.1</v>
      </c>
      <c r="G48" s="134">
        <v>1</v>
      </c>
      <c r="H48" s="135"/>
      <c r="I48" s="136"/>
      <c r="J48" s="97"/>
      <c r="K48" s="137" t="str">
        <f t="shared" si="0"/>
        <v/>
      </c>
      <c r="L48" s="138" t="str">
        <f t="shared" si="5"/>
        <v/>
      </c>
      <c r="M48" s="137" t="str">
        <f t="shared" si="1"/>
        <v/>
      </c>
      <c r="N48" s="137" t="str">
        <f t="shared" si="2"/>
        <v/>
      </c>
      <c r="O48" s="139" t="str">
        <f t="shared" si="3"/>
        <v/>
      </c>
      <c r="P48" s="139" t="str">
        <f t="shared" si="4"/>
        <v/>
      </c>
      <c r="Q48" s="97"/>
      <c r="R48" s="100"/>
      <c r="S48" s="96"/>
      <c r="T48" s="96"/>
      <c r="U48" s="96"/>
      <c r="V48" s="96"/>
    </row>
    <row r="49" spans="1:22" ht="17.25" customHeight="1" x14ac:dyDescent="0.2">
      <c r="A49" s="96"/>
      <c r="B49" s="97"/>
      <c r="C49" s="132">
        <v>33</v>
      </c>
      <c r="D49" s="133"/>
      <c r="E49" s="104"/>
      <c r="F49" s="143">
        <v>0.1</v>
      </c>
      <c r="G49" s="134">
        <v>1</v>
      </c>
      <c r="H49" s="135"/>
      <c r="I49" s="136"/>
      <c r="J49" s="97"/>
      <c r="K49" s="137" t="str">
        <f t="shared" si="0"/>
        <v/>
      </c>
      <c r="L49" s="138" t="str">
        <f t="shared" si="5"/>
        <v/>
      </c>
      <c r="M49" s="137" t="str">
        <f t="shared" si="1"/>
        <v/>
      </c>
      <c r="N49" s="137" t="str">
        <f t="shared" si="2"/>
        <v/>
      </c>
      <c r="O49" s="139" t="str">
        <f t="shared" si="3"/>
        <v/>
      </c>
      <c r="P49" s="139" t="str">
        <f t="shared" si="4"/>
        <v/>
      </c>
      <c r="Q49" s="97"/>
      <c r="R49" s="100"/>
      <c r="S49" s="96"/>
      <c r="T49" s="96"/>
      <c r="U49" s="96"/>
      <c r="V49" s="96"/>
    </row>
    <row r="50" spans="1:22" ht="17.25" customHeight="1" x14ac:dyDescent="0.2">
      <c r="A50" s="96"/>
      <c r="B50" s="97"/>
      <c r="C50" s="132">
        <v>34</v>
      </c>
      <c r="D50" s="133"/>
      <c r="E50" s="104"/>
      <c r="F50" s="143">
        <v>0.1</v>
      </c>
      <c r="G50" s="134">
        <v>1</v>
      </c>
      <c r="H50" s="135"/>
      <c r="I50" s="136"/>
      <c r="J50" s="97"/>
      <c r="K50" s="137" t="str">
        <f t="shared" si="0"/>
        <v/>
      </c>
      <c r="L50" s="138" t="str">
        <f t="shared" si="5"/>
        <v/>
      </c>
      <c r="M50" s="137" t="str">
        <f t="shared" si="1"/>
        <v/>
      </c>
      <c r="N50" s="137" t="str">
        <f t="shared" si="2"/>
        <v/>
      </c>
      <c r="O50" s="139" t="str">
        <f t="shared" si="3"/>
        <v/>
      </c>
      <c r="P50" s="139" t="str">
        <f t="shared" si="4"/>
        <v/>
      </c>
      <c r="Q50" s="97"/>
      <c r="R50" s="100"/>
      <c r="S50" s="96"/>
      <c r="T50" s="96"/>
      <c r="U50" s="96"/>
      <c r="V50" s="96"/>
    </row>
    <row r="51" spans="1:22" ht="17.25" customHeight="1" x14ac:dyDescent="0.2">
      <c r="A51" s="96"/>
      <c r="B51" s="97"/>
      <c r="C51" s="132">
        <v>35</v>
      </c>
      <c r="D51" s="133"/>
      <c r="E51" s="104"/>
      <c r="F51" s="143">
        <v>0.1</v>
      </c>
      <c r="G51" s="134">
        <v>1</v>
      </c>
      <c r="H51" s="135"/>
      <c r="I51" s="136"/>
      <c r="J51" s="97"/>
      <c r="K51" s="137" t="str">
        <f t="shared" si="0"/>
        <v/>
      </c>
      <c r="L51" s="138" t="str">
        <f t="shared" si="5"/>
        <v/>
      </c>
      <c r="M51" s="137" t="str">
        <f t="shared" si="1"/>
        <v/>
      </c>
      <c r="N51" s="137" t="str">
        <f t="shared" si="2"/>
        <v/>
      </c>
      <c r="O51" s="139" t="str">
        <f t="shared" si="3"/>
        <v/>
      </c>
      <c r="P51" s="139" t="str">
        <f t="shared" si="4"/>
        <v/>
      </c>
      <c r="Q51" s="97"/>
      <c r="R51" s="100"/>
      <c r="S51" s="96"/>
      <c r="T51" s="96"/>
      <c r="U51" s="96"/>
      <c r="V51" s="96"/>
    </row>
    <row r="52" spans="1:22" ht="17.25" customHeight="1" x14ac:dyDescent="0.2">
      <c r="A52" s="96"/>
      <c r="B52" s="97"/>
      <c r="C52" s="132">
        <v>36</v>
      </c>
      <c r="D52" s="133"/>
      <c r="E52" s="104"/>
      <c r="F52" s="143">
        <v>0.1</v>
      </c>
      <c r="G52" s="134">
        <v>1</v>
      </c>
      <c r="H52" s="135"/>
      <c r="I52" s="136"/>
      <c r="J52" s="97"/>
      <c r="K52" s="137" t="str">
        <f t="shared" si="0"/>
        <v/>
      </c>
      <c r="L52" s="138" t="str">
        <f t="shared" si="5"/>
        <v/>
      </c>
      <c r="M52" s="137" t="str">
        <f t="shared" si="1"/>
        <v/>
      </c>
      <c r="N52" s="137" t="str">
        <f t="shared" si="2"/>
        <v/>
      </c>
      <c r="O52" s="139" t="str">
        <f t="shared" si="3"/>
        <v/>
      </c>
      <c r="P52" s="139" t="str">
        <f t="shared" si="4"/>
        <v/>
      </c>
      <c r="Q52" s="97"/>
      <c r="R52" s="100"/>
      <c r="S52" s="96"/>
      <c r="T52" s="96"/>
      <c r="U52" s="96"/>
      <c r="V52" s="96"/>
    </row>
    <row r="53" spans="1:22" ht="17.25" customHeight="1" x14ac:dyDescent="0.2">
      <c r="A53" s="96"/>
      <c r="B53" s="97"/>
      <c r="C53" s="132">
        <v>37</v>
      </c>
      <c r="D53" s="133"/>
      <c r="E53" s="104"/>
      <c r="F53" s="143">
        <v>0.1</v>
      </c>
      <c r="G53" s="134">
        <v>1</v>
      </c>
      <c r="H53" s="135"/>
      <c r="I53" s="136"/>
      <c r="J53" s="97"/>
      <c r="K53" s="137" t="str">
        <f t="shared" si="0"/>
        <v/>
      </c>
      <c r="L53" s="138" t="str">
        <f t="shared" si="5"/>
        <v/>
      </c>
      <c r="M53" s="137" t="str">
        <f t="shared" si="1"/>
        <v/>
      </c>
      <c r="N53" s="137" t="str">
        <f t="shared" si="2"/>
        <v/>
      </c>
      <c r="O53" s="139" t="str">
        <f t="shared" si="3"/>
        <v/>
      </c>
      <c r="P53" s="139" t="str">
        <f t="shared" si="4"/>
        <v/>
      </c>
      <c r="Q53" s="97"/>
      <c r="R53" s="100"/>
      <c r="S53" s="96"/>
      <c r="T53" s="96"/>
      <c r="U53" s="96"/>
      <c r="V53" s="96"/>
    </row>
    <row r="54" spans="1:22" ht="17.25" customHeight="1" x14ac:dyDescent="0.2">
      <c r="A54" s="96"/>
      <c r="B54" s="97"/>
      <c r="C54" s="132">
        <v>38</v>
      </c>
      <c r="D54" s="133"/>
      <c r="E54" s="104"/>
      <c r="F54" s="143">
        <v>0.1</v>
      </c>
      <c r="G54" s="134">
        <v>1</v>
      </c>
      <c r="H54" s="135"/>
      <c r="I54" s="136"/>
      <c r="J54" s="97"/>
      <c r="K54" s="137" t="str">
        <f t="shared" si="0"/>
        <v/>
      </c>
      <c r="L54" s="138" t="str">
        <f t="shared" si="5"/>
        <v/>
      </c>
      <c r="M54" s="137" t="str">
        <f t="shared" si="1"/>
        <v/>
      </c>
      <c r="N54" s="137" t="str">
        <f t="shared" si="2"/>
        <v/>
      </c>
      <c r="O54" s="139" t="str">
        <f t="shared" si="3"/>
        <v/>
      </c>
      <c r="P54" s="139" t="str">
        <f t="shared" si="4"/>
        <v/>
      </c>
      <c r="Q54" s="97"/>
      <c r="R54" s="100"/>
      <c r="S54" s="96"/>
      <c r="T54" s="96"/>
      <c r="U54" s="96"/>
      <c r="V54" s="96"/>
    </row>
    <row r="55" spans="1:22" ht="17.25" customHeight="1" x14ac:dyDescent="0.2">
      <c r="A55" s="96"/>
      <c r="B55" s="97"/>
      <c r="C55" s="132">
        <v>39</v>
      </c>
      <c r="D55" s="133"/>
      <c r="E55" s="104"/>
      <c r="F55" s="143">
        <v>0.1</v>
      </c>
      <c r="G55" s="134">
        <v>1</v>
      </c>
      <c r="H55" s="135"/>
      <c r="I55" s="136"/>
      <c r="J55" s="97"/>
      <c r="K55" s="137" t="str">
        <f t="shared" si="0"/>
        <v/>
      </c>
      <c r="L55" s="138" t="str">
        <f t="shared" si="5"/>
        <v/>
      </c>
      <c r="M55" s="137" t="str">
        <f t="shared" si="1"/>
        <v/>
      </c>
      <c r="N55" s="137" t="str">
        <f t="shared" si="2"/>
        <v/>
      </c>
      <c r="O55" s="139" t="str">
        <f t="shared" si="3"/>
        <v/>
      </c>
      <c r="P55" s="139" t="str">
        <f t="shared" si="4"/>
        <v/>
      </c>
      <c r="Q55" s="97"/>
      <c r="R55" s="100"/>
      <c r="S55" s="96"/>
      <c r="T55" s="96"/>
      <c r="U55" s="96"/>
      <c r="V55" s="96"/>
    </row>
    <row r="56" spans="1:22" ht="17.25" customHeight="1" x14ac:dyDescent="0.2">
      <c r="A56" s="96"/>
      <c r="B56" s="97"/>
      <c r="C56" s="132">
        <v>40</v>
      </c>
      <c r="D56" s="133"/>
      <c r="E56" s="104"/>
      <c r="F56" s="143">
        <v>0.1</v>
      </c>
      <c r="G56" s="134">
        <v>1</v>
      </c>
      <c r="H56" s="135"/>
      <c r="I56" s="136"/>
      <c r="J56" s="97"/>
      <c r="K56" s="137" t="str">
        <f t="shared" si="0"/>
        <v/>
      </c>
      <c r="L56" s="138" t="str">
        <f t="shared" si="5"/>
        <v/>
      </c>
      <c r="M56" s="137" t="str">
        <f t="shared" si="1"/>
        <v/>
      </c>
      <c r="N56" s="137" t="str">
        <f t="shared" si="2"/>
        <v/>
      </c>
      <c r="O56" s="139" t="str">
        <f t="shared" si="3"/>
        <v/>
      </c>
      <c r="P56" s="139" t="str">
        <f t="shared" si="4"/>
        <v/>
      </c>
      <c r="Q56" s="97"/>
      <c r="R56" s="100"/>
      <c r="S56" s="96"/>
      <c r="T56" s="96"/>
      <c r="U56" s="96"/>
      <c r="V56" s="96"/>
    </row>
    <row r="57" spans="1:22" x14ac:dyDescent="0.2">
      <c r="A57" s="96"/>
      <c r="B57" s="97"/>
      <c r="C57" s="97"/>
      <c r="D57" s="97"/>
      <c r="E57" s="140"/>
      <c r="F57" s="140"/>
      <c r="G57" s="119"/>
      <c r="H57" s="141"/>
      <c r="I57" s="119"/>
      <c r="J57" s="140"/>
      <c r="K57" s="119"/>
      <c r="L57" s="119"/>
      <c r="M57" s="52"/>
      <c r="N57" s="52"/>
      <c r="O57" s="52"/>
      <c r="P57" s="97"/>
      <c r="Q57" s="97"/>
      <c r="R57" s="100"/>
      <c r="S57" s="96"/>
      <c r="T57" s="96"/>
      <c r="U57" s="96"/>
      <c r="V57" s="96"/>
    </row>
    <row r="58" spans="1:22" x14ac:dyDescent="0.2">
      <c r="A58" s="96"/>
      <c r="B58" s="97"/>
      <c r="C58" s="97"/>
      <c r="D58" s="97"/>
      <c r="E58" s="140"/>
      <c r="F58" s="140"/>
      <c r="G58" s="119"/>
      <c r="H58" s="141"/>
      <c r="I58" s="119"/>
      <c r="J58" s="140"/>
      <c r="K58" s="119"/>
      <c r="L58" s="119"/>
      <c r="M58" s="52"/>
      <c r="N58" s="52"/>
      <c r="O58" s="52"/>
      <c r="P58" s="97"/>
      <c r="Q58" s="97"/>
      <c r="R58" s="100"/>
      <c r="S58" s="96"/>
      <c r="T58" s="96"/>
      <c r="U58" s="96"/>
      <c r="V58" s="96"/>
    </row>
    <row r="59" spans="1:22" x14ac:dyDescent="0.2">
      <c r="A59" s="96"/>
      <c r="B59" s="97"/>
      <c r="C59" s="97"/>
      <c r="D59" s="97"/>
      <c r="E59" s="97"/>
      <c r="F59" s="97"/>
      <c r="G59" s="52"/>
      <c r="I59" s="52"/>
      <c r="J59" s="97"/>
      <c r="K59" s="52"/>
      <c r="L59" s="52"/>
      <c r="M59" s="52"/>
      <c r="N59" s="52"/>
      <c r="O59" s="52"/>
      <c r="P59" s="97"/>
      <c r="Q59" s="97"/>
      <c r="R59" s="100"/>
      <c r="S59" s="96"/>
      <c r="T59" s="96"/>
      <c r="U59" s="96"/>
      <c r="V59" s="96"/>
    </row>
    <row r="60" spans="1:22" s="106" customFormat="1" x14ac:dyDescent="0.2">
      <c r="A60" s="100"/>
      <c r="B60" s="100"/>
      <c r="C60" s="100"/>
      <c r="D60" s="100"/>
      <c r="E60" s="100"/>
      <c r="F60" s="100"/>
      <c r="G60" s="105"/>
      <c r="H60" s="105"/>
      <c r="I60" s="105"/>
      <c r="J60" s="100"/>
      <c r="K60" s="105"/>
      <c r="L60" s="105"/>
      <c r="M60" s="105"/>
      <c r="N60" s="105"/>
      <c r="O60" s="105"/>
      <c r="P60" s="100"/>
      <c r="Q60" s="100"/>
      <c r="R60" s="100"/>
      <c r="S60" s="100"/>
      <c r="T60" s="100"/>
      <c r="U60" s="100"/>
      <c r="V60" s="100"/>
    </row>
    <row r="61" spans="1:22" s="106" customFormat="1" x14ac:dyDescent="0.2">
      <c r="A61" s="100"/>
      <c r="B61" s="100"/>
      <c r="C61" s="100"/>
      <c r="D61" s="100"/>
      <c r="E61" s="100"/>
      <c r="F61" s="100"/>
      <c r="G61" s="105"/>
      <c r="H61" s="105"/>
      <c r="I61" s="105"/>
      <c r="J61" s="100"/>
      <c r="K61" s="105"/>
      <c r="L61" s="105"/>
      <c r="M61" s="105"/>
      <c r="N61" s="105"/>
      <c r="O61" s="105"/>
      <c r="P61" s="100"/>
      <c r="Q61" s="100"/>
      <c r="R61" s="100"/>
      <c r="S61" s="100"/>
      <c r="T61" s="100"/>
      <c r="U61" s="100"/>
      <c r="V61" s="100"/>
    </row>
    <row r="62" spans="1:22" s="106" customFormat="1" x14ac:dyDescent="0.2">
      <c r="A62" s="100"/>
      <c r="B62" s="100"/>
      <c r="C62" s="100"/>
      <c r="D62" s="100"/>
      <c r="E62" s="100"/>
      <c r="F62" s="100"/>
      <c r="G62" s="105"/>
      <c r="H62" s="105"/>
      <c r="I62" s="105"/>
      <c r="J62" s="100"/>
      <c r="K62" s="105"/>
      <c r="L62" s="105"/>
      <c r="M62" s="105"/>
      <c r="N62" s="105"/>
      <c r="O62" s="105"/>
      <c r="P62" s="100"/>
      <c r="Q62" s="100"/>
      <c r="R62" s="100"/>
      <c r="S62" s="100"/>
      <c r="T62" s="100"/>
      <c r="U62" s="100"/>
      <c r="V62" s="100"/>
    </row>
    <row r="63" spans="1:22" s="106" customFormat="1" x14ac:dyDescent="0.2">
      <c r="A63" s="100"/>
      <c r="B63" s="100"/>
      <c r="C63" s="100"/>
      <c r="D63" s="100"/>
      <c r="E63" s="100"/>
      <c r="F63" s="100"/>
      <c r="G63" s="105"/>
      <c r="H63" s="105"/>
      <c r="I63" s="105"/>
      <c r="J63" s="100"/>
      <c r="K63" s="105"/>
      <c r="L63" s="105"/>
      <c r="M63" s="105"/>
      <c r="N63" s="105"/>
      <c r="O63" s="105"/>
      <c r="P63" s="100"/>
      <c r="Q63" s="100"/>
      <c r="R63" s="100"/>
      <c r="S63" s="100"/>
      <c r="T63" s="100"/>
      <c r="U63" s="100"/>
      <c r="V63" s="100"/>
    </row>
    <row r="64" spans="1:22" s="106" customFormat="1" x14ac:dyDescent="0.2">
      <c r="A64" s="100"/>
      <c r="B64" s="100"/>
      <c r="C64" s="100"/>
      <c r="D64" s="100"/>
      <c r="E64" s="100"/>
      <c r="F64" s="100"/>
      <c r="G64" s="105"/>
      <c r="H64" s="105"/>
      <c r="I64" s="105"/>
      <c r="J64" s="100"/>
      <c r="K64" s="105"/>
      <c r="L64" s="105"/>
      <c r="M64" s="105"/>
      <c r="N64" s="105"/>
      <c r="O64" s="105"/>
      <c r="P64" s="100"/>
      <c r="Q64" s="100"/>
      <c r="R64" s="100"/>
      <c r="S64" s="100"/>
      <c r="T64" s="100"/>
      <c r="U64" s="100"/>
      <c r="V64" s="100"/>
    </row>
    <row r="65" spans="1:22" s="106" customFormat="1" x14ac:dyDescent="0.2">
      <c r="A65" s="100"/>
      <c r="B65" s="100"/>
      <c r="C65" s="100"/>
      <c r="D65" s="100"/>
      <c r="E65" s="100"/>
      <c r="F65" s="100"/>
      <c r="G65" s="105"/>
      <c r="H65" s="105"/>
      <c r="I65" s="105"/>
      <c r="J65" s="100"/>
      <c r="K65" s="105"/>
      <c r="L65" s="105"/>
      <c r="M65" s="105"/>
      <c r="N65" s="105"/>
      <c r="O65" s="105"/>
      <c r="P65" s="100"/>
      <c r="Q65" s="100"/>
      <c r="R65" s="100"/>
      <c r="S65" s="100"/>
      <c r="T65" s="100"/>
      <c r="U65" s="100"/>
      <c r="V65" s="100"/>
    </row>
    <row r="66" spans="1:22" s="106" customFormat="1" x14ac:dyDescent="0.2">
      <c r="A66" s="100"/>
      <c r="B66" s="100"/>
      <c r="C66" s="100"/>
      <c r="D66" s="100"/>
      <c r="E66" s="100"/>
      <c r="F66" s="100"/>
      <c r="G66" s="105"/>
      <c r="H66" s="105"/>
      <c r="I66" s="105"/>
      <c r="J66" s="100"/>
      <c r="K66" s="105"/>
      <c r="L66" s="105"/>
      <c r="M66" s="105"/>
      <c r="N66" s="105"/>
      <c r="O66" s="105"/>
      <c r="P66" s="100"/>
      <c r="Q66" s="100"/>
      <c r="R66" s="100"/>
      <c r="S66" s="100"/>
      <c r="T66" s="100"/>
      <c r="U66" s="100"/>
      <c r="V66" s="100"/>
    </row>
    <row r="67" spans="1:22" s="106" customFormat="1" x14ac:dyDescent="0.2">
      <c r="A67" s="100"/>
      <c r="B67" s="100"/>
      <c r="C67" s="100"/>
      <c r="D67" s="100"/>
      <c r="E67" s="100"/>
      <c r="F67" s="100"/>
      <c r="G67" s="105"/>
      <c r="H67" s="105"/>
      <c r="I67" s="105"/>
      <c r="J67" s="100"/>
      <c r="K67" s="105"/>
      <c r="L67" s="105"/>
      <c r="M67" s="105"/>
      <c r="N67" s="105"/>
      <c r="O67" s="105"/>
      <c r="P67" s="100"/>
      <c r="Q67" s="100"/>
      <c r="R67" s="100"/>
      <c r="S67" s="100"/>
      <c r="T67" s="100"/>
      <c r="U67" s="100"/>
      <c r="V67" s="100"/>
    </row>
    <row r="68" spans="1:22" s="106" customFormat="1" x14ac:dyDescent="0.2">
      <c r="A68" s="100"/>
      <c r="B68" s="100"/>
      <c r="C68" s="100"/>
      <c r="D68" s="100"/>
      <c r="E68" s="100"/>
      <c r="F68" s="100"/>
      <c r="G68" s="105"/>
      <c r="H68" s="105"/>
      <c r="I68" s="105"/>
      <c r="J68" s="100"/>
      <c r="K68" s="105"/>
      <c r="L68" s="105"/>
      <c r="M68" s="105"/>
      <c r="N68" s="105"/>
      <c r="O68" s="105"/>
      <c r="P68" s="100"/>
      <c r="Q68" s="100"/>
      <c r="R68" s="100"/>
      <c r="S68" s="100"/>
      <c r="T68" s="100"/>
      <c r="U68" s="100"/>
      <c r="V68" s="100"/>
    </row>
    <row r="69" spans="1:22" s="106" customFormat="1" x14ac:dyDescent="0.2">
      <c r="A69" s="100"/>
      <c r="B69" s="100"/>
      <c r="C69" s="100"/>
      <c r="D69" s="100"/>
      <c r="E69" s="100"/>
      <c r="F69" s="100"/>
      <c r="G69" s="105"/>
      <c r="H69" s="105"/>
      <c r="I69" s="105"/>
      <c r="J69" s="100"/>
      <c r="K69" s="105"/>
      <c r="L69" s="105"/>
      <c r="M69" s="105"/>
      <c r="N69" s="105"/>
      <c r="O69" s="105"/>
      <c r="P69" s="100"/>
      <c r="Q69" s="100"/>
      <c r="R69" s="100"/>
      <c r="S69" s="100"/>
      <c r="T69" s="100"/>
      <c r="U69" s="100"/>
      <c r="V69" s="100"/>
    </row>
    <row r="70" spans="1:22" s="106" customFormat="1" x14ac:dyDescent="0.2">
      <c r="A70" s="100"/>
      <c r="B70" s="100"/>
      <c r="C70" s="100"/>
      <c r="D70" s="100"/>
      <c r="E70" s="100"/>
      <c r="F70" s="100"/>
      <c r="G70" s="105"/>
      <c r="H70" s="105"/>
      <c r="I70" s="105"/>
      <c r="J70" s="100"/>
      <c r="K70" s="105"/>
      <c r="L70" s="105"/>
      <c r="M70" s="105"/>
      <c r="N70" s="105"/>
      <c r="O70" s="105"/>
      <c r="P70" s="100"/>
      <c r="Q70" s="100"/>
      <c r="R70" s="100"/>
      <c r="S70" s="100"/>
      <c r="T70" s="100"/>
      <c r="U70" s="100"/>
      <c r="V70" s="100"/>
    </row>
    <row r="71" spans="1:22" s="106" customFormat="1" x14ac:dyDescent="0.2">
      <c r="A71" s="100"/>
      <c r="B71" s="100"/>
      <c r="C71" s="100"/>
      <c r="D71" s="100"/>
      <c r="E71" s="100"/>
      <c r="F71" s="100"/>
      <c r="G71" s="105"/>
      <c r="H71" s="105"/>
      <c r="I71" s="105"/>
      <c r="J71" s="100"/>
      <c r="K71" s="105"/>
      <c r="L71" s="105"/>
      <c r="M71" s="105"/>
      <c r="N71" s="105"/>
      <c r="O71" s="105"/>
      <c r="P71" s="100"/>
      <c r="Q71" s="100"/>
      <c r="R71" s="100"/>
      <c r="S71" s="100"/>
      <c r="T71" s="100"/>
      <c r="U71" s="100"/>
      <c r="V71" s="100"/>
    </row>
    <row r="72" spans="1:22" s="106" customFormat="1" x14ac:dyDescent="0.2">
      <c r="A72" s="100"/>
      <c r="B72" s="100"/>
      <c r="C72" s="100"/>
      <c r="D72" s="100"/>
      <c r="E72" s="100"/>
      <c r="F72" s="100"/>
      <c r="G72" s="105"/>
      <c r="H72" s="105"/>
      <c r="I72" s="105"/>
      <c r="J72" s="100"/>
      <c r="K72" s="105"/>
      <c r="L72" s="105"/>
      <c r="M72" s="105"/>
      <c r="N72" s="105"/>
      <c r="O72" s="105"/>
      <c r="P72" s="100"/>
      <c r="Q72" s="100"/>
      <c r="R72" s="100"/>
      <c r="S72" s="100"/>
      <c r="T72" s="100"/>
      <c r="U72" s="100"/>
      <c r="V72" s="100"/>
    </row>
    <row r="73" spans="1:22" s="106" customFormat="1" x14ac:dyDescent="0.2">
      <c r="A73" s="100"/>
      <c r="B73" s="100"/>
      <c r="C73" s="100"/>
      <c r="D73" s="100"/>
      <c r="E73" s="100"/>
      <c r="F73" s="100"/>
      <c r="G73" s="105"/>
      <c r="H73" s="105"/>
      <c r="I73" s="105"/>
      <c r="J73" s="100"/>
      <c r="K73" s="105"/>
      <c r="L73" s="105"/>
      <c r="M73" s="105"/>
      <c r="N73" s="105"/>
      <c r="O73" s="105"/>
      <c r="P73" s="100"/>
      <c r="Q73" s="100"/>
      <c r="R73" s="100"/>
      <c r="S73" s="100"/>
      <c r="T73" s="100"/>
      <c r="U73" s="100"/>
      <c r="V73" s="100"/>
    </row>
    <row r="74" spans="1:22" s="106" customFormat="1" x14ac:dyDescent="0.2">
      <c r="A74" s="100"/>
      <c r="B74" s="100"/>
      <c r="C74" s="100"/>
      <c r="D74" s="100"/>
      <c r="E74" s="100"/>
      <c r="F74" s="100"/>
      <c r="G74" s="105"/>
      <c r="H74" s="105"/>
      <c r="I74" s="105"/>
      <c r="J74" s="100"/>
      <c r="K74" s="105"/>
      <c r="L74" s="105"/>
      <c r="M74" s="105"/>
      <c r="N74" s="105"/>
      <c r="O74" s="105"/>
      <c r="P74" s="100"/>
      <c r="Q74" s="100"/>
      <c r="R74" s="100"/>
      <c r="S74" s="100"/>
      <c r="T74" s="100"/>
      <c r="U74" s="100"/>
      <c r="V74" s="100"/>
    </row>
    <row r="75" spans="1:22" s="106" customFormat="1" x14ac:dyDescent="0.2">
      <c r="A75" s="100"/>
      <c r="B75" s="100"/>
      <c r="C75" s="100"/>
      <c r="D75" s="100"/>
      <c r="E75" s="100"/>
      <c r="F75" s="100"/>
      <c r="G75" s="105"/>
      <c r="H75" s="105"/>
      <c r="I75" s="105"/>
      <c r="J75" s="100"/>
      <c r="K75" s="105"/>
      <c r="L75" s="105"/>
      <c r="M75" s="105"/>
      <c r="N75" s="105"/>
      <c r="O75" s="105"/>
      <c r="P75" s="100"/>
      <c r="Q75" s="100"/>
      <c r="R75" s="100"/>
      <c r="S75" s="100"/>
      <c r="T75" s="100"/>
      <c r="U75" s="100"/>
      <c r="V75" s="100"/>
    </row>
    <row r="76" spans="1:22" s="106" customFormat="1" x14ac:dyDescent="0.2">
      <c r="A76" s="100"/>
      <c r="B76" s="100"/>
      <c r="C76" s="100"/>
      <c r="D76" s="100"/>
      <c r="E76" s="100"/>
      <c r="F76" s="100"/>
      <c r="G76" s="105"/>
      <c r="H76" s="105"/>
      <c r="I76" s="105"/>
      <c r="J76" s="100"/>
      <c r="K76" s="105"/>
      <c r="L76" s="105"/>
      <c r="M76" s="105"/>
      <c r="N76" s="105"/>
      <c r="O76" s="105"/>
      <c r="P76" s="100"/>
      <c r="Q76" s="100"/>
      <c r="R76" s="100"/>
      <c r="S76" s="100"/>
      <c r="T76" s="100"/>
      <c r="U76" s="100"/>
      <c r="V76" s="100"/>
    </row>
    <row r="77" spans="1:22" s="106" customFormat="1" x14ac:dyDescent="0.2">
      <c r="A77" s="100"/>
      <c r="B77" s="100"/>
      <c r="C77" s="100"/>
      <c r="D77" s="100"/>
      <c r="E77" s="100"/>
      <c r="F77" s="100"/>
      <c r="G77" s="105"/>
      <c r="H77" s="105"/>
      <c r="I77" s="105"/>
      <c r="J77" s="100"/>
      <c r="K77" s="105"/>
      <c r="L77" s="105"/>
      <c r="M77" s="105"/>
      <c r="N77" s="105"/>
      <c r="O77" s="105"/>
      <c r="P77" s="100"/>
      <c r="Q77" s="100"/>
      <c r="R77" s="100"/>
      <c r="S77" s="100"/>
      <c r="T77" s="100"/>
      <c r="U77" s="100"/>
      <c r="V77" s="100"/>
    </row>
    <row r="78" spans="1:22" s="106" customFormat="1" x14ac:dyDescent="0.2">
      <c r="A78" s="100"/>
      <c r="B78" s="100"/>
      <c r="C78" s="100"/>
      <c r="D78" s="100"/>
      <c r="E78" s="100"/>
      <c r="F78" s="100"/>
      <c r="G78" s="105"/>
      <c r="H78" s="105"/>
      <c r="I78" s="105"/>
      <c r="J78" s="100"/>
      <c r="K78" s="105"/>
      <c r="L78" s="105"/>
      <c r="M78" s="105"/>
      <c r="N78" s="105"/>
      <c r="O78" s="105"/>
      <c r="P78" s="100"/>
      <c r="Q78" s="100"/>
      <c r="R78" s="100"/>
      <c r="S78" s="100"/>
      <c r="T78" s="100"/>
      <c r="U78" s="100"/>
      <c r="V78" s="100"/>
    </row>
    <row r="79" spans="1:22" s="106" customFormat="1" x14ac:dyDescent="0.2">
      <c r="A79" s="100"/>
      <c r="B79" s="100"/>
      <c r="C79" s="100"/>
      <c r="D79" s="100"/>
      <c r="E79" s="100"/>
      <c r="F79" s="100"/>
      <c r="G79" s="105"/>
      <c r="H79" s="105"/>
      <c r="I79" s="105"/>
      <c r="J79" s="100"/>
      <c r="K79" s="105"/>
      <c r="L79" s="105"/>
      <c r="M79" s="105"/>
      <c r="N79" s="105"/>
      <c r="O79" s="105"/>
      <c r="P79" s="100"/>
      <c r="Q79" s="100"/>
      <c r="R79" s="100"/>
      <c r="S79" s="100"/>
      <c r="T79" s="100"/>
      <c r="U79" s="100"/>
      <c r="V79" s="100"/>
    </row>
    <row r="80" spans="1:22" s="106" customFormat="1" x14ac:dyDescent="0.2">
      <c r="A80" s="100"/>
      <c r="B80" s="100"/>
      <c r="C80" s="100"/>
      <c r="D80" s="100"/>
      <c r="E80" s="100"/>
      <c r="F80" s="100"/>
      <c r="G80" s="105"/>
      <c r="H80" s="105"/>
      <c r="I80" s="105"/>
      <c r="J80" s="100"/>
      <c r="K80" s="105"/>
      <c r="L80" s="105"/>
      <c r="M80" s="105"/>
      <c r="N80" s="105"/>
      <c r="O80" s="105"/>
      <c r="P80" s="100"/>
      <c r="Q80" s="100"/>
      <c r="R80" s="100"/>
      <c r="S80" s="100"/>
      <c r="T80" s="100"/>
      <c r="U80" s="100"/>
      <c r="V80" s="100"/>
    </row>
    <row r="81" spans="1:22" s="106" customFormat="1" x14ac:dyDescent="0.2">
      <c r="A81" s="100"/>
      <c r="B81" s="100"/>
      <c r="C81" s="100"/>
      <c r="D81" s="100"/>
      <c r="E81" s="100"/>
      <c r="F81" s="100"/>
      <c r="G81" s="105"/>
      <c r="H81" s="105"/>
      <c r="I81" s="105"/>
      <c r="J81" s="100"/>
      <c r="K81" s="105"/>
      <c r="L81" s="105"/>
      <c r="M81" s="105"/>
      <c r="N81" s="105"/>
      <c r="O81" s="105"/>
      <c r="P81" s="100"/>
      <c r="Q81" s="100"/>
      <c r="R81" s="100"/>
      <c r="S81" s="100"/>
      <c r="T81" s="100"/>
      <c r="U81" s="100"/>
      <c r="V81" s="100"/>
    </row>
    <row r="82" spans="1:22" s="106" customFormat="1" x14ac:dyDescent="0.2">
      <c r="A82" s="100"/>
      <c r="B82" s="100"/>
      <c r="C82" s="100"/>
      <c r="D82" s="100"/>
      <c r="E82" s="100"/>
      <c r="F82" s="100"/>
      <c r="G82" s="105"/>
      <c r="H82" s="105"/>
      <c r="I82" s="105"/>
      <c r="J82" s="100"/>
      <c r="K82" s="105"/>
      <c r="L82" s="105"/>
      <c r="M82" s="105"/>
      <c r="N82" s="105"/>
      <c r="O82" s="105"/>
      <c r="P82" s="100"/>
      <c r="Q82" s="100"/>
      <c r="R82" s="100"/>
      <c r="S82" s="100"/>
      <c r="T82" s="100"/>
      <c r="U82" s="100"/>
      <c r="V82" s="100"/>
    </row>
    <row r="83" spans="1:22" s="106" customFormat="1" x14ac:dyDescent="0.2">
      <c r="G83" s="127"/>
      <c r="H83" s="127"/>
      <c r="I83" s="127"/>
      <c r="K83" s="127"/>
      <c r="L83" s="127"/>
      <c r="M83" s="127"/>
      <c r="N83" s="127"/>
      <c r="O83" s="127"/>
    </row>
    <row r="84" spans="1:22" s="106" customFormat="1" x14ac:dyDescent="0.2">
      <c r="G84" s="127"/>
      <c r="H84" s="127"/>
      <c r="I84" s="127"/>
      <c r="K84" s="127"/>
      <c r="L84" s="127"/>
      <c r="M84" s="127"/>
      <c r="N84" s="127"/>
      <c r="O84" s="127"/>
    </row>
    <row r="85" spans="1:22" s="106" customFormat="1" x14ac:dyDescent="0.2">
      <c r="G85" s="127"/>
      <c r="H85" s="127"/>
      <c r="I85" s="127"/>
      <c r="K85" s="127"/>
      <c r="L85" s="127"/>
      <c r="M85" s="127"/>
      <c r="N85" s="127"/>
      <c r="O85" s="127"/>
    </row>
    <row r="86" spans="1:22" s="106" customFormat="1" x14ac:dyDescent="0.2">
      <c r="G86" s="127"/>
      <c r="H86" s="127"/>
      <c r="I86" s="127"/>
      <c r="K86" s="127"/>
      <c r="L86" s="127"/>
      <c r="M86" s="127"/>
      <c r="N86" s="127"/>
      <c r="O86" s="127"/>
    </row>
    <row r="87" spans="1:22" s="106" customFormat="1" x14ac:dyDescent="0.2">
      <c r="G87" s="127"/>
      <c r="H87" s="127"/>
      <c r="I87" s="127"/>
      <c r="K87" s="127"/>
      <c r="L87" s="127"/>
      <c r="M87" s="127"/>
      <c r="N87" s="127"/>
      <c r="O87" s="127"/>
    </row>
    <row r="88" spans="1:22" s="106" customFormat="1" x14ac:dyDescent="0.2">
      <c r="G88" s="127"/>
      <c r="H88" s="127"/>
      <c r="I88" s="127"/>
      <c r="K88" s="127"/>
      <c r="L88" s="127"/>
      <c r="M88" s="127"/>
      <c r="N88" s="127"/>
      <c r="O88" s="127"/>
    </row>
    <row r="89" spans="1:22" s="106" customFormat="1" x14ac:dyDescent="0.2">
      <c r="G89" s="127"/>
      <c r="H89" s="127"/>
      <c r="I89" s="127"/>
      <c r="K89" s="127"/>
      <c r="L89" s="127"/>
      <c r="M89" s="127"/>
      <c r="N89" s="127"/>
      <c r="O89" s="127"/>
    </row>
    <row r="90" spans="1:22" s="106" customFormat="1" x14ac:dyDescent="0.2">
      <c r="G90" s="127"/>
      <c r="H90" s="127"/>
      <c r="I90" s="127"/>
      <c r="K90" s="127"/>
      <c r="L90" s="127"/>
      <c r="M90" s="127"/>
      <c r="N90" s="127"/>
      <c r="O90" s="127"/>
    </row>
    <row r="91" spans="1:22" s="106" customFormat="1" x14ac:dyDescent="0.2">
      <c r="G91" s="127"/>
      <c r="H91" s="127"/>
      <c r="I91" s="127"/>
      <c r="K91" s="127"/>
      <c r="L91" s="127"/>
      <c r="M91" s="127"/>
      <c r="N91" s="127"/>
      <c r="O91" s="127"/>
    </row>
    <row r="92" spans="1:22" s="106" customFormat="1" x14ac:dyDescent="0.2">
      <c r="G92" s="127"/>
      <c r="H92" s="127"/>
      <c r="I92" s="127"/>
      <c r="K92" s="127"/>
      <c r="L92" s="127"/>
      <c r="M92" s="127"/>
      <c r="N92" s="127"/>
      <c r="O92" s="127"/>
    </row>
    <row r="93" spans="1:22" s="106" customFormat="1" x14ac:dyDescent="0.2">
      <c r="G93" s="127"/>
      <c r="H93" s="127"/>
      <c r="I93" s="127"/>
      <c r="K93" s="127"/>
      <c r="L93" s="127"/>
      <c r="M93" s="127"/>
      <c r="N93" s="127"/>
      <c r="O93" s="127"/>
    </row>
    <row r="94" spans="1:22" s="106" customFormat="1" x14ac:dyDescent="0.2">
      <c r="G94" s="127"/>
      <c r="H94" s="127"/>
      <c r="I94" s="127"/>
      <c r="K94" s="127"/>
      <c r="L94" s="127"/>
      <c r="M94" s="127"/>
      <c r="N94" s="127"/>
      <c r="O94" s="127"/>
    </row>
    <row r="95" spans="1:22" s="106" customFormat="1" x14ac:dyDescent="0.2">
      <c r="G95" s="127"/>
      <c r="H95" s="127"/>
      <c r="I95" s="127"/>
      <c r="K95" s="127"/>
      <c r="L95" s="127"/>
      <c r="M95" s="127"/>
      <c r="N95" s="127"/>
      <c r="O95" s="127"/>
    </row>
    <row r="96" spans="1:22" s="106" customFormat="1" x14ac:dyDescent="0.2">
      <c r="G96" s="127"/>
      <c r="H96" s="127"/>
      <c r="I96" s="127"/>
      <c r="K96" s="127"/>
      <c r="L96" s="127"/>
      <c r="M96" s="127"/>
      <c r="N96" s="127"/>
      <c r="O96" s="127"/>
    </row>
    <row r="97" spans="7:15" s="106" customFormat="1" x14ac:dyDescent="0.2">
      <c r="G97" s="127"/>
      <c r="H97" s="127"/>
      <c r="I97" s="127"/>
      <c r="K97" s="127"/>
      <c r="L97" s="127"/>
      <c r="M97" s="127"/>
      <c r="N97" s="127"/>
      <c r="O97" s="127"/>
    </row>
  </sheetData>
  <sheetProtection algorithmName="SHA-512" hashValue="GPLWzF76pjalBr9Hu5WCq/cMJUiJ2O3UZUbWgTqqTxQKH6GfWbBcOV9pehHFVmtXpWWtTPAX3yVKdBcSxI/jkA==" saltValue="a7IB84TPL/oVZfe3yGYVUQ==" spinCount="100000" sheet="1" objects="1" scenarios="1"/>
  <mergeCells count="8">
    <mergeCell ref="P13:P14"/>
    <mergeCell ref="L13:L14"/>
    <mergeCell ref="E13:E14"/>
    <mergeCell ref="E4:G4"/>
    <mergeCell ref="I8:I9"/>
    <mergeCell ref="J8:J9"/>
    <mergeCell ref="I13:I14"/>
    <mergeCell ref="J13:J14"/>
  </mergeCells>
  <phoneticPr fontId="0" type="noConversion"/>
  <dataValidations count="3">
    <dataValidation type="decimal" errorStyle="warning" allowBlank="1" showErrorMessage="1" error="Please enter numeric values only." sqref="G57:J58" xr:uid="{729F22F2-5995-4960-8E9A-933D1367E992}">
      <formula1>0</formula1>
      <formula2>100</formula2>
    </dataValidation>
    <dataValidation type="decimal" allowBlank="1" showErrorMessage="1" error="Please enter numeric values only." sqref="E57:F58" xr:uid="{CC0B0CD1-1E2A-4481-9FE8-363990737250}">
      <formula1>0</formula1>
      <formula2>100</formula2>
    </dataValidation>
    <dataValidation type="decimal" allowBlank="1" showErrorMessage="1" error="Enter numeric values only" sqref="F8:F9 F13:F14 E17:I56" xr:uid="{3DF5DBD6-0555-4A18-8DFA-18962FD24ADB}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scale="72" fitToHeight="2" orientation="portrait" horizontalDpi="360" verticalDpi="360" r:id="rId1"/>
  <headerFooter alignWithMargins="0">
    <oddFooter>&amp;LPrinted on &amp;D,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Instructions</vt:lpstr>
      <vt:lpstr>MegaCalc (Absorbance)</vt:lpstr>
      <vt:lpstr>_2M__microg_abs</vt:lpstr>
      <vt:lpstr>A1_blank_2</vt:lpstr>
      <vt:lpstr>A1_sample</vt:lpstr>
      <vt:lpstr>A2_sample</vt:lpstr>
      <vt:lpstr>Abs_sample</vt:lpstr>
      <vt:lpstr>Average_Abs_blank</vt:lpstr>
      <vt:lpstr>Avg_A1_Blank</vt:lpstr>
      <vt:lpstr>Change_abs_std</vt:lpstr>
      <vt:lpstr>Concentration_gg</vt:lpstr>
      <vt:lpstr>Concentration_gL</vt:lpstr>
      <vt:lpstr>concentration_ug</vt:lpstr>
      <vt:lpstr>Contact_us</vt:lpstr>
      <vt:lpstr>DAbs_Sample</vt:lpstr>
      <vt:lpstr>F</vt:lpstr>
      <vt:lpstr>Free_phosphorus</vt:lpstr>
      <vt:lpstr>Instructions</vt:lpstr>
      <vt:lpstr>M</vt:lpstr>
      <vt:lpstr>Instructions!Print_Area</vt:lpstr>
      <vt:lpstr>'MegaCalc (Absorbance)'!Print_Area</vt:lpstr>
      <vt:lpstr>'MegaCalc (Absorbance)'!Print_Titles</vt:lpstr>
      <vt:lpstr>Sample_con_gL</vt:lpstr>
      <vt:lpstr>sample_vol.</vt:lpstr>
      <vt:lpstr>Sample_volume</vt:lpstr>
      <vt:lpstr>Total_phosphorus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Vincent</cp:lastModifiedBy>
  <cp:lastPrinted>2021-05-14T08:15:57Z</cp:lastPrinted>
  <dcterms:created xsi:type="dcterms:W3CDTF">2004-10-05T18:50:23Z</dcterms:created>
  <dcterms:modified xsi:type="dcterms:W3CDTF">2021-05-25T11:18:22Z</dcterms:modified>
</cp:coreProperties>
</file>