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S:\Technical\Documents\MegaCalc\MegaCalc Templates\K-PHYTASE\"/>
    </mc:Choice>
  </mc:AlternateContent>
  <xr:revisionPtr revIDLastSave="0" documentId="13_ncr:1_{B2E617B7-2038-4111-954E-7CB540ED21DB}" xr6:coauthVersionLast="46" xr6:coauthVersionMax="46" xr10:uidLastSave="{00000000-0000-0000-0000-000000000000}"/>
  <workbookProtection workbookPassword="8E71" lockStructure="1"/>
  <bookViews>
    <workbookView xWindow="3660" yWindow="930" windowWidth="24180" windowHeight="13380" activeTab="1" xr2:uid="{00000000-000D-0000-FFFF-FFFF00000000}"/>
  </bookViews>
  <sheets>
    <sheet name="Instructions" sheetId="6" r:id="rId1"/>
    <sheet name="MegaCalc" sheetId="1" r:id="rId2"/>
  </sheets>
  <definedNames>
    <definedName name="A1_blank_1">MegaCalc!#REF!</definedName>
    <definedName name="A1_blank_2">MegaCalc!#REF!</definedName>
    <definedName name="A1_blank_ave">MegaCalc!#REF!</definedName>
    <definedName name="A1_sample">MegaCalc!$G$10:$G$49</definedName>
    <definedName name="A2_blank_1">MegaCalc!#REF!</definedName>
    <definedName name="A2_blank_2">MegaCalc!#REF!</definedName>
    <definedName name="A2_blank_ave">MegaCalc!#REF!</definedName>
    <definedName name="A2_sample">MegaCalc!$H$10:$H$49</definedName>
    <definedName name="Activity__U_mL">MegaCalc!$O$10:$O$49</definedName>
    <definedName name="Arabinoxylan_gg">MegaCalc!#REF!</definedName>
    <definedName name="Blank_A1" localSheetId="1">MegaCalc!$E$10:$E$49</definedName>
    <definedName name="Blank_A2" localSheetId="1">MegaCalc!$F$10:$F$49</definedName>
    <definedName name="Change_absorbance">MegaCalc!$M$10:$M$49</definedName>
    <definedName name="Concentration__U_Kg">MegaCalc!$S$10:$S$49</definedName>
    <definedName name="Concentration_gg">MegaCalc!$S$10:$S$49</definedName>
    <definedName name="Concentration_gL">MegaCalc!$O$10:$O$49</definedName>
    <definedName name="Concentration_percent">MegaCalc!#REF!</definedName>
    <definedName name="Contact_us">Instructions!$C$44</definedName>
    <definedName name="Dilution">MegaCalc!$K$10:$K$49</definedName>
    <definedName name="Instructions">Instructions!$A$2</definedName>
    <definedName name="_xlnm.Print_Area" localSheetId="0">Instructions!$B$2:$R$44</definedName>
    <definedName name="_xlnm.Print_Area" localSheetId="1">MegaCalc!$B$2:$U$49</definedName>
    <definedName name="_xlnm.Print_Titles" localSheetId="1">MegaCalc!$8:$9</definedName>
    <definedName name="Reaction_time__mins">MegaCalc!$J$10:$J$49</definedName>
    <definedName name="Sample__mg_mL">MegaCalc!$R$10:$R$49</definedName>
    <definedName name="Sample_A1" localSheetId="1">MegaCalc!$G$7:$G$21</definedName>
    <definedName name="Sample_A2" localSheetId="1">MegaCalc!$H$7:$H$21</definedName>
    <definedName name="Sample_con_gL">MegaCalc!$R$10:$R$49</definedName>
    <definedName name="Sample_volume">MegaCalc!$I$10:$I$49</definedName>
    <definedName name="use_mega_calculator">MegaCalc!$A$1</definedName>
  </definedNames>
  <calcPr calcId="181029"/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10" i="1"/>
  <c r="N40" i="1" l="1"/>
  <c r="N41" i="1"/>
  <c r="P14" i="1"/>
  <c r="P15" i="1"/>
  <c r="P16" i="1"/>
  <c r="P18" i="1"/>
  <c r="P19" i="1"/>
  <c r="P20" i="1"/>
  <c r="P22" i="1"/>
  <c r="P23" i="1"/>
  <c r="P24" i="1"/>
  <c r="P26" i="1"/>
  <c r="P27" i="1"/>
  <c r="P28" i="1"/>
  <c r="P30" i="1"/>
  <c r="P31" i="1"/>
  <c r="P32" i="1"/>
  <c r="P34" i="1"/>
  <c r="P35" i="1"/>
  <c r="P36" i="1"/>
  <c r="P38" i="1"/>
  <c r="P39" i="1"/>
  <c r="P40" i="1"/>
  <c r="P42" i="1"/>
  <c r="P43" i="1"/>
  <c r="P44" i="1"/>
  <c r="P46" i="1"/>
  <c r="P47" i="1"/>
  <c r="P48" i="1"/>
  <c r="P12" i="1"/>
  <c r="P13" i="1"/>
  <c r="P17" i="1"/>
  <c r="P21" i="1"/>
  <c r="P25" i="1"/>
  <c r="P29" i="1"/>
  <c r="P33" i="1"/>
  <c r="P37" i="1"/>
  <c r="P41" i="1"/>
  <c r="P45" i="1"/>
  <c r="P49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10" i="1"/>
  <c r="N11" i="1" l="1"/>
  <c r="S15" i="1"/>
  <c r="T15" i="1" s="1"/>
  <c r="S19" i="1"/>
  <c r="T19" i="1" s="1"/>
  <c r="S23" i="1"/>
  <c r="T23" i="1" s="1"/>
  <c r="S27" i="1"/>
  <c r="T27" i="1" s="1"/>
  <c r="S31" i="1"/>
  <c r="T31" i="1" s="1"/>
  <c r="S35" i="1"/>
  <c r="T35" i="1" s="1"/>
  <c r="S39" i="1"/>
  <c r="T39" i="1" s="1"/>
  <c r="S43" i="1"/>
  <c r="T43" i="1" s="1"/>
  <c r="S47" i="1"/>
  <c r="T47" i="1" s="1"/>
  <c r="S46" i="1"/>
  <c r="T46" i="1" s="1"/>
  <c r="S12" i="1"/>
  <c r="T12" i="1" s="1"/>
  <c r="S16" i="1"/>
  <c r="T16" i="1" s="1"/>
  <c r="S20" i="1"/>
  <c r="T20" i="1" s="1"/>
  <c r="S24" i="1"/>
  <c r="T24" i="1" s="1"/>
  <c r="S28" i="1"/>
  <c r="T28" i="1" s="1"/>
  <c r="S32" i="1"/>
  <c r="T32" i="1" s="1"/>
  <c r="S36" i="1"/>
  <c r="T36" i="1" s="1"/>
  <c r="S40" i="1"/>
  <c r="T40" i="1" s="1"/>
  <c r="S44" i="1"/>
  <c r="T44" i="1" s="1"/>
  <c r="S48" i="1"/>
  <c r="T48" i="1" s="1"/>
  <c r="S13" i="1"/>
  <c r="T13" i="1" s="1"/>
  <c r="S17" i="1"/>
  <c r="T17" i="1" s="1"/>
  <c r="S21" i="1"/>
  <c r="T21" i="1" s="1"/>
  <c r="S25" i="1"/>
  <c r="T25" i="1" s="1"/>
  <c r="S29" i="1"/>
  <c r="T29" i="1" s="1"/>
  <c r="S33" i="1"/>
  <c r="T33" i="1" s="1"/>
  <c r="S37" i="1"/>
  <c r="T37" i="1" s="1"/>
  <c r="S41" i="1"/>
  <c r="T41" i="1" s="1"/>
  <c r="S45" i="1"/>
  <c r="T45" i="1" s="1"/>
  <c r="S49" i="1"/>
  <c r="T49" i="1" s="1"/>
  <c r="S14" i="1"/>
  <c r="T14" i="1" s="1"/>
  <c r="S18" i="1"/>
  <c r="T18" i="1" s="1"/>
  <c r="S22" i="1"/>
  <c r="T22" i="1" s="1"/>
  <c r="S26" i="1"/>
  <c r="T26" i="1" s="1"/>
  <c r="S30" i="1"/>
  <c r="T30" i="1" s="1"/>
  <c r="S34" i="1"/>
  <c r="T34" i="1" s="1"/>
  <c r="S38" i="1"/>
  <c r="T38" i="1" s="1"/>
  <c r="S42" i="1"/>
  <c r="T42" i="1" s="1"/>
  <c r="S11" i="1" l="1"/>
  <c r="T11" i="1" s="1"/>
  <c r="N10" i="1"/>
  <c r="N18" i="1"/>
  <c r="N15" i="1"/>
  <c r="N27" i="1"/>
  <c r="N32" i="1"/>
  <c r="N43" i="1"/>
  <c r="N38" i="1"/>
  <c r="N25" i="1"/>
  <c r="N24" i="1"/>
  <c r="N31" i="1"/>
  <c r="N28" i="1"/>
  <c r="N21" i="1"/>
  <c r="N33" i="1"/>
  <c r="N48" i="1"/>
  <c r="N16" i="1"/>
  <c r="N39" i="1"/>
  <c r="N42" i="1"/>
  <c r="N13" i="1"/>
  <c r="N44" i="1"/>
  <c r="N35" i="1"/>
  <c r="N20" i="1"/>
  <c r="N17" i="1"/>
  <c r="N30" i="1"/>
  <c r="N34" i="1"/>
  <c r="N12" i="1"/>
  <c r="N26" i="1"/>
  <c r="N23" i="1"/>
  <c r="N45" i="1"/>
  <c r="N36" i="1"/>
  <c r="N29" i="1"/>
  <c r="N46" i="1"/>
  <c r="N14" i="1"/>
  <c r="N47" i="1"/>
  <c r="N37" i="1"/>
  <c r="N49" i="1"/>
  <c r="N22" i="1"/>
  <c r="N19" i="1"/>
  <c r="S10" i="1" l="1"/>
  <c r="T10" i="1" s="1"/>
  <c r="P10" i="1"/>
  <c r="P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Orlaith Dowling</author>
  </authors>
  <commentList>
    <comment ref="I18" authorId="0" shapeId="0" xr:uid="{2C9BD611-EC90-48AB-910E-BB44C352DFEE}">
      <text>
        <r>
          <rPr>
            <sz val="9"/>
            <color indexed="81"/>
            <rFont val="Tahoma"/>
            <family val="2"/>
          </rPr>
          <t xml:space="preserve">Sample volume used in step 2
</t>
        </r>
      </text>
    </comment>
    <comment ref="J18" authorId="0" shapeId="0" xr:uid="{75BFBDFD-824B-48DB-BDF2-282B200F3F93}">
      <text>
        <r>
          <rPr>
            <b/>
            <sz val="9"/>
            <color indexed="81"/>
            <rFont val="Tahoma"/>
            <family val="2"/>
          </rPr>
          <t>Orlaith Dowling:</t>
        </r>
        <r>
          <rPr>
            <sz val="9"/>
            <color indexed="81"/>
            <rFont val="Tahoma"/>
            <family val="2"/>
          </rPr>
          <t xml:space="preserve">
Reaction time from step 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Orlaith Dowling</author>
  </authors>
  <commentList>
    <comment ref="I9" authorId="0" shapeId="0" xr:uid="{92C0CB90-6964-405C-8999-6D38B3D4B7F9}">
      <text>
        <r>
          <rPr>
            <sz val="9"/>
            <color indexed="81"/>
            <rFont val="Tahoma"/>
            <family val="2"/>
          </rPr>
          <t xml:space="preserve">Sample volume used in step 2
</t>
        </r>
      </text>
    </comment>
    <comment ref="J9" authorId="0" shapeId="0" xr:uid="{B1244181-FF06-495A-91A1-316EF2779A31}">
      <text>
        <r>
          <rPr>
            <b/>
            <sz val="9"/>
            <color indexed="81"/>
            <rFont val="Tahoma"/>
            <family val="2"/>
          </rPr>
          <t>Orlaith Dowling:</t>
        </r>
        <r>
          <rPr>
            <sz val="9"/>
            <color indexed="81"/>
            <rFont val="Tahoma"/>
            <family val="2"/>
          </rPr>
          <t xml:space="preserve">
Reaction time from step 1</t>
        </r>
      </text>
    </comment>
  </commentList>
</comments>
</file>

<file path=xl/sharedStrings.xml><?xml version="1.0" encoding="utf-8"?>
<sst xmlns="http://schemas.openxmlformats.org/spreadsheetml/2006/main" count="56" uniqueCount="39">
  <si>
    <t>Sample identifier</t>
  </si>
  <si>
    <t>Results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</si>
  <si>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</si>
  <si>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</si>
  <si>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</si>
  <si>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</si>
  <si>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</si>
  <si>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</si>
  <si>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</si>
  <si>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</si>
  <si>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</si>
  <si>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</si>
  <si>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</si>
  <si>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</si>
  <si>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</si>
  <si>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</si>
  <si>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</si>
  <si>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</si>
  <si>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</si>
  <si>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</si>
  <si>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</si>
  <si>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</si>
  <si>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Megazyme Knowledge Base</t>
  </si>
  <si>
    <t>Customer Support</t>
  </si>
  <si>
    <t>Reaction time
(mins)</t>
  </si>
  <si>
    <t>Activity
(U/mL)</t>
  </si>
  <si>
    <t>Phytase
(U/mL)</t>
  </si>
  <si>
    <t>Sample
(mg/mL)</t>
  </si>
  <si>
    <t>Concentration (U/Kg)</t>
  </si>
  <si>
    <t>Phytase
(U/Kg)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</si>
  <si>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activity of analyte (as U/mL or U/Kg) from raw absorbance data.</t>
    </r>
  </si>
  <si>
    <t>Phytase (U/kg)</t>
  </si>
  <si>
    <t>K-PHYTASE 04/21</t>
  </si>
  <si>
    <r>
      <t xml:space="preserve">   </t>
    </r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
(Phytase)</t>
    </r>
  </si>
  <si>
    <r>
      <t xml:space="preserve">  </t>
    </r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
(Phytase)</t>
    </r>
  </si>
  <si>
    <r>
      <t>Blank A</t>
    </r>
    <r>
      <rPr>
        <b/>
        <vertAlign val="subscript"/>
        <sz val="10"/>
        <rFont val="Gill Sans MT"/>
        <family val="2"/>
      </rPr>
      <t>1</t>
    </r>
  </si>
  <si>
    <r>
      <t>Blank A</t>
    </r>
    <r>
      <rPr>
        <b/>
        <vertAlign val="subscript"/>
        <sz val="10"/>
        <rFont val="Gill Sans MT"/>
        <family val="2"/>
      </rPr>
      <t>2</t>
    </r>
  </si>
  <si>
    <r>
      <t>Sample A</t>
    </r>
    <r>
      <rPr>
        <b/>
        <vertAlign val="subscript"/>
        <sz val="10"/>
        <rFont val="Gill Sans MT"/>
        <family val="2"/>
      </rPr>
      <t>1</t>
    </r>
  </si>
  <si>
    <r>
      <t>Sample A</t>
    </r>
    <r>
      <rPr>
        <b/>
        <vertAlign val="subscript"/>
        <sz val="10"/>
        <rFont val="Gill Sans MT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</si>
</sst>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Symbol"/>
      <family val="1"/>
      <charset val="2"/>
    </font>
    <font>
      <b/>
      <vertAlign val="subscript"/>
      <sz val="10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99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4" fontId="1" fillId="2" borderId="1" xfId="0" applyNumberFormat="1" applyFont="1" applyFill="1" applyBorder="1"/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4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164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64" fontId="1" fillId="2" borderId="0" xfId="0" applyNumberFormat="1" applyFont="1" applyFill="1" applyBorder="1" applyAlignment="1" applyProtection="1">
      <alignment horizontal="left"/>
    </xf>
    <xf numFmtId="164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6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/>
    <xf numFmtId="165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64" fontId="8" fillId="2" borderId="0" xfId="0" applyNumberFormat="1" applyFont="1" applyFill="1" applyBorder="1" applyAlignment="1" applyProtection="1">
      <alignment horizontal="right"/>
    </xf>
    <xf numFmtId="0" fontId="8" fillId="2" borderId="0" xfId="0" applyFont="1" applyFill="1" applyBorder="1" applyProtection="1"/>
    <xf numFmtId="0" fontId="8" fillId="2" borderId="0" xfId="0" applyFont="1" applyFill="1" applyBorder="1" applyAlignment="1" applyProtection="1">
      <alignment wrapText="1"/>
    </xf>
    <xf numFmtId="0" fontId="8" fillId="2" borderId="0" xfId="0" applyFont="1" applyFill="1" applyAlignment="1" applyProtection="1"/>
    <xf numFmtId="0" fontId="13" fillId="0" borderId="0" xfId="0" applyFont="1" applyAlignment="1" applyProtection="1"/>
    <xf numFmtId="0" fontId="8" fillId="2" borderId="0" xfId="0" applyFont="1" applyFill="1" applyProtection="1"/>
    <xf numFmtId="0" fontId="8" fillId="2" borderId="0" xfId="0" applyFont="1" applyFill="1" applyBorder="1" applyAlignment="1" applyProtection="1"/>
    <xf numFmtId="0" fontId="3" fillId="2" borderId="0" xfId="1" applyFill="1" applyAlignment="1" applyProtection="1">
      <alignment horizontal="right" vertical="top" wrapText="1"/>
    </xf>
    <xf numFmtId="0" fontId="11" fillId="2" borderId="0" xfId="0" applyFont="1" applyFill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 vertical="top" wrapText="1"/>
    </xf>
    <xf numFmtId="165" fontId="1" fillId="2" borderId="1" xfId="0" applyNumberFormat="1" applyFont="1" applyFill="1" applyBorder="1" applyProtection="1"/>
    <xf numFmtId="165" fontId="1" fillId="4" borderId="1" xfId="0" applyNumberFormat="1" applyFont="1" applyFill="1" applyBorder="1" applyProtection="1"/>
    <xf numFmtId="0" fontId="11" fillId="2" borderId="0" xfId="0" applyFont="1" applyFill="1" applyBorder="1" applyAlignment="1" applyProtection="1">
      <alignment horizontal="left"/>
    </xf>
    <xf numFmtId="0" fontId="13" fillId="2" borderId="0" xfId="0" applyFont="1" applyFill="1" applyProtection="1"/>
    <xf numFmtId="0" fontId="10" fillId="2" borderId="0" xfId="0" applyFont="1" applyFill="1" applyAlignment="1" applyProtection="1">
      <alignment wrapText="1"/>
    </xf>
    <xf numFmtId="0" fontId="14" fillId="2" borderId="0" xfId="1" applyFont="1" applyFill="1" applyAlignment="1" applyProtection="1"/>
    <xf numFmtId="0" fontId="8" fillId="2" borderId="0" xfId="1" applyFont="1" applyFill="1" applyAlignment="1" applyProtection="1">
      <alignment wrapText="1"/>
    </xf>
    <xf numFmtId="0" fontId="13" fillId="2" borderId="0" xfId="0" applyFont="1" applyFill="1" applyAlignment="1" applyProtection="1"/>
    <xf numFmtId="0" fontId="14" fillId="2" borderId="0" xfId="1" applyFont="1" applyFill="1" applyAlignment="1" applyProtection="1">
      <alignment wrapText="1"/>
    </xf>
    <xf numFmtId="0" fontId="1" fillId="5" borderId="1" xfId="0" applyFont="1" applyFill="1" applyBorder="1"/>
    <xf numFmtId="0" fontId="1" fillId="3" borderId="0" xfId="0" applyFont="1" applyFill="1" applyProtection="1"/>
    <xf numFmtId="0" fontId="13" fillId="2" borderId="0" xfId="0" applyFont="1" applyFill="1"/>
    <xf numFmtId="1" fontId="1" fillId="4" borderId="1" xfId="0" applyNumberFormat="1" applyFont="1" applyFill="1" applyBorder="1" applyProtection="1">
      <protection locked="0"/>
    </xf>
    <xf numFmtId="0" fontId="8" fillId="2" borderId="0" xfId="0" applyFont="1" applyFill="1" applyAlignment="1" applyProtection="1">
      <alignment wrapText="1"/>
    </xf>
    <xf numFmtId="0" fontId="10" fillId="0" borderId="0" xfId="0" applyFont="1" applyAlignment="1" applyProtection="1">
      <alignment wrapText="1"/>
    </xf>
    <xf numFmtId="0" fontId="1" fillId="6" borderId="0" xfId="0" applyFont="1" applyFill="1" applyBorder="1" applyProtection="1"/>
    <xf numFmtId="0" fontId="14" fillId="0" borderId="0" xfId="1" applyFont="1" applyFill="1" applyAlignment="1" applyProtection="1"/>
    <xf numFmtId="0" fontId="8" fillId="2" borderId="0" xfId="0" applyFont="1" applyFill="1" applyAlignment="1" applyProtection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1" fillId="5" borderId="1" xfId="0" applyNumberFormat="1" applyFont="1" applyFill="1" applyBorder="1" applyProtection="1">
      <protection locked="0"/>
    </xf>
    <xf numFmtId="0" fontId="8" fillId="2" borderId="0" xfId="0" applyFont="1" applyFill="1" applyAlignment="1" applyProtection="1">
      <alignment vertical="top" wrapText="1"/>
    </xf>
    <xf numFmtId="0" fontId="10" fillId="0" borderId="0" xfId="0" applyFont="1" applyProtection="1"/>
    <xf numFmtId="0" fontId="8" fillId="2" borderId="0" xfId="0" applyFont="1" applyFill="1" applyAlignment="1" applyProtection="1">
      <alignment wrapText="1"/>
    </xf>
    <xf numFmtId="0" fontId="10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64" fontId="1" fillId="4" borderId="3" xfId="0" applyNumberFormat="1" applyFont="1" applyFill="1" applyBorder="1" applyAlignment="1" applyProtection="1">
      <alignment horizontal="left" vertical="center"/>
      <protection locked="0"/>
    </xf>
    <xf numFmtId="164" fontId="1" fillId="4" borderId="4" xfId="0" applyNumberFormat="1" applyFont="1" applyFill="1" applyBorder="1" applyAlignment="1" applyProtection="1">
      <alignment horizontal="left" vertical="center"/>
      <protection locked="0"/>
    </xf>
    <xf numFmtId="164" fontId="1" fillId="4" borderId="5" xfId="0" applyNumberFormat="1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MegaCalc!A1"/><Relationship Id="rId1" Type="http://schemas.openxmlformats.org/officeDocument/2006/relationships/hyperlink" Target="#Contact_us"/><Relationship Id="rId4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344970</xdr:colOff>
      <xdr:row>12</xdr:row>
      <xdr:rowOff>73715</xdr:rowOff>
    </xdr:from>
    <xdr:to>
      <xdr:col>7</xdr:col>
      <xdr:colOff>161925</xdr:colOff>
      <xdr:row>13</xdr:row>
      <xdr:rowOff>207065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86B50470-8CE8-4C67-80A1-B8F911F1722E}"/>
            </a:ext>
          </a:extLst>
        </xdr:cNvPr>
        <xdr:cNvSpPr>
          <a:spLocks noChangeArrowheads="1"/>
        </xdr:cNvSpPr>
      </xdr:nvSpPr>
      <xdr:spPr bwMode="auto">
        <a:xfrm>
          <a:off x="3231045" y="3664640"/>
          <a:ext cx="165528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15</xdr:col>
      <xdr:colOff>9525</xdr:colOff>
      <xdr:row>14</xdr:row>
      <xdr:rowOff>0</xdr:rowOff>
    </xdr:from>
    <xdr:to>
      <xdr:col>15</xdr:col>
      <xdr:colOff>9525</xdr:colOff>
      <xdr:row>21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056A84E3-EF1B-494B-84C2-33F314762B3C}"/>
            </a:ext>
          </a:extLst>
        </xdr:cNvPr>
        <xdr:cNvSpPr>
          <a:spLocks noChangeArrowheads="1"/>
        </xdr:cNvSpPr>
      </xdr:nvSpPr>
      <xdr:spPr bwMode="auto">
        <a:xfrm>
          <a:off x="7620000" y="5343525"/>
          <a:ext cx="0" cy="1800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15</xdr:col>
      <xdr:colOff>9525</xdr:colOff>
      <xdr:row>7</xdr:row>
      <xdr:rowOff>47625</xdr:rowOff>
    </xdr:from>
    <xdr:to>
      <xdr:col>15</xdr:col>
      <xdr:colOff>9525</xdr:colOff>
      <xdr:row>7</xdr:row>
      <xdr:rowOff>266700</xdr:rowOff>
    </xdr:to>
    <xdr:sp macro="" textlink="">
      <xdr:nvSpPr>
        <xdr:cNvPr id="6181" name="Text Box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9208EA-419B-4EF9-99BF-8E840E3BAB1E}"/>
            </a:ext>
          </a:extLst>
        </xdr:cNvPr>
        <xdr:cNvSpPr txBox="1">
          <a:spLocks noChangeArrowheads="1"/>
        </xdr:cNvSpPr>
      </xdr:nvSpPr>
      <xdr:spPr bwMode="auto">
        <a:xfrm>
          <a:off x="7620000" y="1943100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15</xdr:col>
      <xdr:colOff>9525</xdr:colOff>
      <xdr:row>7</xdr:row>
      <xdr:rowOff>85725</xdr:rowOff>
    </xdr:from>
    <xdr:to>
      <xdr:col>15</xdr:col>
      <xdr:colOff>9525</xdr:colOff>
      <xdr:row>7</xdr:row>
      <xdr:rowOff>85725</xdr:rowOff>
    </xdr:to>
    <xdr:sp macro="" textlink="">
      <xdr:nvSpPr>
        <xdr:cNvPr id="6486" name="Line 38">
          <a:extLst>
            <a:ext uri="{FF2B5EF4-FFF2-40B4-BE49-F238E27FC236}">
              <a16:creationId xmlns:a16="http://schemas.microsoft.com/office/drawing/2014/main" id="{EA389037-147C-46CA-937A-A78EEC3A04C8}"/>
            </a:ext>
          </a:extLst>
        </xdr:cNvPr>
        <xdr:cNvSpPr>
          <a:spLocks noChangeShapeType="1"/>
        </xdr:cNvSpPr>
      </xdr:nvSpPr>
      <xdr:spPr bwMode="auto">
        <a:xfrm>
          <a:off x="7620000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9525</xdr:colOff>
      <xdr:row>7</xdr:row>
      <xdr:rowOff>85725</xdr:rowOff>
    </xdr:from>
    <xdr:to>
      <xdr:col>15</xdr:col>
      <xdr:colOff>9525</xdr:colOff>
      <xdr:row>7</xdr:row>
      <xdr:rowOff>85725</xdr:rowOff>
    </xdr:to>
    <xdr:sp macro="" textlink="">
      <xdr:nvSpPr>
        <xdr:cNvPr id="6487" name="Line 39">
          <a:extLst>
            <a:ext uri="{FF2B5EF4-FFF2-40B4-BE49-F238E27FC236}">
              <a16:creationId xmlns:a16="http://schemas.microsoft.com/office/drawing/2014/main" id="{DFD711D9-7CFF-4C58-8AE5-610160D291EA}"/>
            </a:ext>
          </a:extLst>
        </xdr:cNvPr>
        <xdr:cNvSpPr>
          <a:spLocks noChangeShapeType="1"/>
        </xdr:cNvSpPr>
      </xdr:nvSpPr>
      <xdr:spPr bwMode="auto">
        <a:xfrm flipH="1">
          <a:off x="7620000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9525</xdr:colOff>
      <xdr:row>7</xdr:row>
      <xdr:rowOff>85725</xdr:rowOff>
    </xdr:from>
    <xdr:to>
      <xdr:col>15</xdr:col>
      <xdr:colOff>9525</xdr:colOff>
      <xdr:row>7</xdr:row>
      <xdr:rowOff>85725</xdr:rowOff>
    </xdr:to>
    <xdr:sp macro="" textlink="">
      <xdr:nvSpPr>
        <xdr:cNvPr id="6488" name="Line 40">
          <a:extLst>
            <a:ext uri="{FF2B5EF4-FFF2-40B4-BE49-F238E27FC236}">
              <a16:creationId xmlns:a16="http://schemas.microsoft.com/office/drawing/2014/main" id="{5C94CE29-DDB9-479C-A08E-2D4225791481}"/>
            </a:ext>
          </a:extLst>
        </xdr:cNvPr>
        <xdr:cNvSpPr>
          <a:spLocks noChangeShapeType="1"/>
        </xdr:cNvSpPr>
      </xdr:nvSpPr>
      <xdr:spPr bwMode="auto">
        <a:xfrm flipH="1">
          <a:off x="7620000" y="19812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344369</xdr:colOff>
      <xdr:row>6</xdr:row>
      <xdr:rowOff>361950</xdr:rowOff>
    </xdr:from>
    <xdr:to>
      <xdr:col>17</xdr:col>
      <xdr:colOff>180978</xdr:colOff>
      <xdr:row>7</xdr:row>
      <xdr:rowOff>28575</xdr:rowOff>
    </xdr:to>
    <xdr:sp macro="" textlink="">
      <xdr:nvSpPr>
        <xdr:cNvPr id="6185" name="Text 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289332-A347-48B4-9737-825E3A42559C}"/>
            </a:ext>
          </a:extLst>
        </xdr:cNvPr>
        <xdr:cNvSpPr txBox="1">
          <a:spLocks noChangeArrowheads="1"/>
        </xdr:cNvSpPr>
      </xdr:nvSpPr>
      <xdr:spPr bwMode="auto">
        <a:xfrm>
          <a:off x="9050219" y="1800225"/>
          <a:ext cx="1427284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19050</xdr:colOff>
      <xdr:row>8</xdr:row>
      <xdr:rowOff>76200</xdr:rowOff>
    </xdr:from>
    <xdr:to>
      <xdr:col>3</xdr:col>
      <xdr:colOff>628650</xdr:colOff>
      <xdr:row>8</xdr:row>
      <xdr:rowOff>266700</xdr:rowOff>
    </xdr:to>
    <xdr:sp macro="" textlink="">
      <xdr:nvSpPr>
        <xdr:cNvPr id="6187" name="Text 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D1A5A2-BDB4-4F3C-8A7E-E84CE892A90A}"/>
            </a:ext>
          </a:extLst>
        </xdr:cNvPr>
        <xdr:cNvSpPr txBox="1">
          <a:spLocks noChangeArrowheads="1"/>
        </xdr:cNvSpPr>
      </xdr:nvSpPr>
      <xdr:spPr bwMode="auto">
        <a:xfrm>
          <a:off x="247650" y="2524125"/>
          <a:ext cx="10763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41</xdr:row>
      <xdr:rowOff>152400</xdr:rowOff>
    </xdr:from>
    <xdr:to>
      <xdr:col>6</xdr:col>
      <xdr:colOff>9525</xdr:colOff>
      <xdr:row>42</xdr:row>
      <xdr:rowOff>142875</xdr:rowOff>
    </xdr:to>
    <xdr:sp macro="" textlink="">
      <xdr:nvSpPr>
        <xdr:cNvPr id="6188" name="Text Box 4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92F0EED-9A1B-4117-AF93-73F1490E0400}"/>
            </a:ext>
          </a:extLst>
        </xdr:cNvPr>
        <xdr:cNvSpPr txBox="1">
          <a:spLocks noChangeArrowheads="1"/>
        </xdr:cNvSpPr>
      </xdr:nvSpPr>
      <xdr:spPr bwMode="auto">
        <a:xfrm>
          <a:off x="276225" y="12411075"/>
          <a:ext cx="15240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9</xdr:col>
      <xdr:colOff>553278</xdr:colOff>
      <xdr:row>12</xdr:row>
      <xdr:rowOff>16564</xdr:rowOff>
    </xdr:from>
    <xdr:to>
      <xdr:col>17</xdr:col>
      <xdr:colOff>40585</xdr:colOff>
      <xdr:row>13</xdr:row>
      <xdr:rowOff>514349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D9ED0FB7-CEF3-4A16-B770-61413EC75739}"/>
            </a:ext>
          </a:extLst>
        </xdr:cNvPr>
        <xdr:cNvSpPr>
          <a:spLocks noChangeArrowheads="1"/>
        </xdr:cNvSpPr>
      </xdr:nvSpPr>
      <xdr:spPr bwMode="auto">
        <a:xfrm>
          <a:off x="6096828" y="3607489"/>
          <a:ext cx="4240282" cy="6882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blanks ad samples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15</xdr:col>
      <xdr:colOff>344369</xdr:colOff>
      <xdr:row>7</xdr:row>
      <xdr:rowOff>57150</xdr:rowOff>
    </xdr:from>
    <xdr:to>
      <xdr:col>16</xdr:col>
      <xdr:colOff>334844</xdr:colOff>
      <xdr:row>7</xdr:row>
      <xdr:rowOff>276225</xdr:rowOff>
    </xdr:to>
    <xdr:sp macro="" textlink="">
      <xdr:nvSpPr>
        <xdr:cNvPr id="6213" name="Text Box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8BECFB-DD0F-4AE3-BCBB-E984DC9787C2}"/>
            </a:ext>
          </a:extLst>
        </xdr:cNvPr>
        <xdr:cNvSpPr txBox="1">
          <a:spLocks noChangeArrowheads="1"/>
        </xdr:cNvSpPr>
      </xdr:nvSpPr>
      <xdr:spPr bwMode="auto">
        <a:xfrm>
          <a:off x="9050219" y="2038350"/>
          <a:ext cx="7620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</xdr:col>
      <xdr:colOff>133350</xdr:colOff>
      <xdr:row>22</xdr:row>
      <xdr:rowOff>142875</xdr:rowOff>
    </xdr:from>
    <xdr:to>
      <xdr:col>7</xdr:col>
      <xdr:colOff>257175</xdr:colOff>
      <xdr:row>25</xdr:row>
      <xdr:rowOff>133350</xdr:rowOff>
    </xdr:to>
    <xdr:sp macro="" textlink="">
      <xdr:nvSpPr>
        <xdr:cNvPr id="6232" name="Rectangle 88">
          <a:extLst>
            <a:ext uri="{FF2B5EF4-FFF2-40B4-BE49-F238E27FC236}">
              <a16:creationId xmlns:a16="http://schemas.microsoft.com/office/drawing/2014/main" id="{69D6B8AC-A046-4600-827A-776D87D25175}"/>
            </a:ext>
          </a:extLst>
        </xdr:cNvPr>
        <xdr:cNvSpPr>
          <a:spLocks noChangeArrowheads="1"/>
        </xdr:cNvSpPr>
      </xdr:nvSpPr>
      <xdr:spPr bwMode="auto">
        <a:xfrm>
          <a:off x="361950" y="6410325"/>
          <a:ext cx="3952875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Sample volume (used in Step 2)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10</xdr:col>
      <xdr:colOff>370646</xdr:colOff>
      <xdr:row>26</xdr:row>
      <xdr:rowOff>73717</xdr:rowOff>
    </xdr:from>
    <xdr:to>
      <xdr:col>14</xdr:col>
      <xdr:colOff>704020</xdr:colOff>
      <xdr:row>30</xdr:row>
      <xdr:rowOff>16565</xdr:rowOff>
    </xdr:to>
    <xdr:sp macro="" textlink="">
      <xdr:nvSpPr>
        <xdr:cNvPr id="6236" name="Rectangle 92">
          <a:extLst>
            <a:ext uri="{FF2B5EF4-FFF2-40B4-BE49-F238E27FC236}">
              <a16:creationId xmlns:a16="http://schemas.microsoft.com/office/drawing/2014/main" id="{59399963-0545-4CDF-9D7A-2C44AC490896}"/>
            </a:ext>
          </a:extLst>
        </xdr:cNvPr>
        <xdr:cNvSpPr>
          <a:spLocks noChangeArrowheads="1"/>
        </xdr:cNvSpPr>
      </xdr:nvSpPr>
      <xdr:spPr bwMode="auto">
        <a:xfrm>
          <a:off x="6695246" y="7103167"/>
          <a:ext cx="1943099" cy="70484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</a:t>
          </a:r>
          <a:r>
            <a:rPr lang="en-I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Δ</a:t>
          </a:r>
          <a:r>
            <a:rPr lang="en-IE" sz="1100" b="1" i="0" u="none" strike="noStrike" baseline="0">
              <a:solidFill>
                <a:srgbClr val="000000"/>
              </a:solidFill>
              <a:latin typeface="Gill Sans MT"/>
              <a:cs typeface="Arial"/>
            </a:rPr>
            <a:t>Abs. Phytase and U/mL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These values are calculated automatically.</a:t>
          </a:r>
          <a:endParaRPr lang="en-IE"/>
        </a:p>
      </xdr:txBody>
    </xdr:sp>
    <xdr:clientData/>
  </xdr:twoCellAnchor>
  <xdr:twoCellAnchor>
    <xdr:from>
      <xdr:col>2</xdr:col>
      <xdr:colOff>123825</xdr:colOff>
      <xdr:row>26</xdr:row>
      <xdr:rowOff>54665</xdr:rowOff>
    </xdr:from>
    <xdr:to>
      <xdr:col>7</xdr:col>
      <xdr:colOff>256761</xdr:colOff>
      <xdr:row>30</xdr:row>
      <xdr:rowOff>7040</xdr:rowOff>
    </xdr:to>
    <xdr:sp macro="" textlink="">
      <xdr:nvSpPr>
        <xdr:cNvPr id="28" name="Rectangle 92">
          <a:extLst>
            <a:ext uri="{FF2B5EF4-FFF2-40B4-BE49-F238E27FC236}">
              <a16:creationId xmlns:a16="http://schemas.microsoft.com/office/drawing/2014/main" id="{D4BE4930-3B04-45C1-9DEF-6E5A0C03AE18}"/>
            </a:ext>
          </a:extLst>
        </xdr:cNvPr>
        <xdr:cNvSpPr>
          <a:spLocks noChangeArrowheads="1"/>
        </xdr:cNvSpPr>
      </xdr:nvSpPr>
      <xdr:spPr bwMode="auto">
        <a:xfrm>
          <a:off x="352425" y="7084115"/>
          <a:ext cx="3961986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 </a:t>
          </a:r>
          <a:r>
            <a:rPr lang="en-I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Reaction time (used in Step 2)</a:t>
          </a:r>
          <a:endParaRPr lang="en-IE" sz="1100" b="1" i="0" u="none" strike="noStrike" baseline="0">
            <a:solidFill>
              <a:srgbClr val="000000"/>
            </a:solidFill>
            <a:latin typeface="Gill Sans MT"/>
            <a:cs typeface="Arial"/>
          </a:endParaRP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an assay time other than the default 10 mins is used (reaction time step 1), enter the time in minutes.</a:t>
          </a:r>
          <a:endParaRPr lang="en-IE"/>
        </a:p>
      </xdr:txBody>
    </xdr:sp>
    <xdr:clientData/>
  </xdr:twoCellAnchor>
  <xdr:twoCellAnchor>
    <xdr:from>
      <xdr:col>7</xdr:col>
      <xdr:colOff>546243</xdr:colOff>
      <xdr:row>26</xdr:row>
      <xdr:rowOff>90695</xdr:rowOff>
    </xdr:from>
    <xdr:to>
      <xdr:col>10</xdr:col>
      <xdr:colOff>279957</xdr:colOff>
      <xdr:row>30</xdr:row>
      <xdr:rowOff>16565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55C4B6D2-A284-4BCC-AF78-19714085D9CC}"/>
            </a:ext>
          </a:extLst>
        </xdr:cNvPr>
        <xdr:cNvSpPr>
          <a:spLocks noChangeArrowheads="1"/>
        </xdr:cNvSpPr>
      </xdr:nvSpPr>
      <xdr:spPr bwMode="auto">
        <a:xfrm>
          <a:off x="4603893" y="7120145"/>
          <a:ext cx="2000664" cy="6878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 for 10-fold).</a:t>
          </a:r>
          <a:endParaRPr lang="en-IE"/>
        </a:p>
      </xdr:txBody>
    </xdr:sp>
    <xdr:clientData/>
  </xdr:twoCellAnchor>
  <xdr:twoCellAnchor>
    <xdr:from>
      <xdr:col>15</xdr:col>
      <xdr:colOff>47625</xdr:colOff>
      <xdr:row>24</xdr:row>
      <xdr:rowOff>16565</xdr:rowOff>
    </xdr:from>
    <xdr:to>
      <xdr:col>17</xdr:col>
      <xdr:colOff>95250</xdr:colOff>
      <xdr:row>30</xdr:row>
      <xdr:rowOff>16565</xdr:rowOff>
    </xdr:to>
    <xdr:sp macro="" textlink="">
      <xdr:nvSpPr>
        <xdr:cNvPr id="31" name="Rectangle 92">
          <a:extLst>
            <a:ext uri="{FF2B5EF4-FFF2-40B4-BE49-F238E27FC236}">
              <a16:creationId xmlns:a16="http://schemas.microsoft.com/office/drawing/2014/main" id="{CD09D917-F1DA-4EA1-92A8-50E765CDAE71}"/>
            </a:ext>
          </a:extLst>
        </xdr:cNvPr>
        <xdr:cNvSpPr>
          <a:spLocks noChangeArrowheads="1"/>
        </xdr:cNvSpPr>
      </xdr:nvSpPr>
      <xdr:spPr bwMode="auto">
        <a:xfrm>
          <a:off x="8753475" y="6665015"/>
          <a:ext cx="1638300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7.  </a:t>
          </a:r>
          <a:r>
            <a:rPr lang="en-I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Sample (mg/mL)</a:t>
          </a:r>
          <a:endParaRPr lang="en-IE" sz="1100" b="1" i="0" u="none" strike="noStrike" baseline="0">
            <a:solidFill>
              <a:srgbClr val="000000"/>
            </a:solidFill>
            <a:latin typeface="Gill Sans MT"/>
            <a:cs typeface="Arial"/>
          </a:endParaRP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For solid samples input the concentration of original extract in mg/mL. The phytase is automatically calculated as U/Kg.</a:t>
          </a:r>
          <a:endParaRPr lang="en-IE"/>
        </a:p>
      </xdr:txBody>
    </xdr:sp>
    <xdr:clientData/>
  </xdr:twoCellAnchor>
  <xdr:twoCellAnchor>
    <xdr:from>
      <xdr:col>1</xdr:col>
      <xdr:colOff>2931</xdr:colOff>
      <xdr:row>1</xdr:row>
      <xdr:rowOff>2721</xdr:rowOff>
    </xdr:from>
    <xdr:to>
      <xdr:col>15</xdr:col>
      <xdr:colOff>400051</xdr:colOff>
      <xdr:row>6</xdr:row>
      <xdr:rowOff>157535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6DEE59E2-739C-469C-B899-947FBC8BCAD3}"/>
            </a:ext>
          </a:extLst>
        </xdr:cNvPr>
        <xdr:cNvGrpSpPr>
          <a:grpSpLocks noChangeAspect="1"/>
        </xdr:cNvGrpSpPr>
      </xdr:nvGrpSpPr>
      <xdr:grpSpPr>
        <a:xfrm>
          <a:off x="117231" y="97971"/>
          <a:ext cx="8988670" cy="1497839"/>
          <a:chOff x="104774" y="97971"/>
          <a:chExt cx="9285724" cy="1511754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A7C167BF-FA87-4A70-AB88-A9B50736DE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4" y="97971"/>
            <a:ext cx="9285724" cy="1511754"/>
          </a:xfrm>
          <a:prstGeom prst="rect">
            <a:avLst/>
          </a:prstGeom>
        </xdr:spPr>
      </xdr:pic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7E19F71F-689F-4989-BD3C-38DC733E0977}"/>
              </a:ext>
            </a:extLst>
          </xdr:cNvPr>
          <xdr:cNvSpPr txBox="1"/>
        </xdr:nvSpPr>
        <xdr:spPr>
          <a:xfrm>
            <a:off x="2295525" y="902154"/>
            <a:ext cx="3214341" cy="3394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400" b="1">
                <a:solidFill>
                  <a:schemeClr val="bg1"/>
                </a:solidFill>
                <a:latin typeface="Rawline" panose="00000500000000000000" pitchFamily="2" charset="0"/>
              </a:rPr>
              <a:t>Phytase (K-PHYTASE)</a:t>
            </a:r>
            <a:r>
              <a:rPr lang="en-GB" sz="1400" b="1" baseline="0">
                <a:solidFill>
                  <a:schemeClr val="bg1"/>
                </a:solidFill>
                <a:latin typeface="Rawline" panose="00000500000000000000" pitchFamily="2" charset="0"/>
              </a:rPr>
              <a:t> - Instructions</a:t>
            </a:r>
            <a:endParaRPr lang="en-GB" sz="1400" b="1">
              <a:solidFill>
                <a:schemeClr val="bg1"/>
              </a:solidFill>
              <a:latin typeface="Rawline" panose="00000500000000000000" pitchFamily="2" charset="0"/>
            </a:endParaRPr>
          </a:p>
        </xdr:txBody>
      </xdr:sp>
    </xdr:grpSp>
    <xdr:clientData/>
  </xdr:twoCellAnchor>
  <xdr:twoCellAnchor>
    <xdr:from>
      <xdr:col>6</xdr:col>
      <xdr:colOff>243923</xdr:colOff>
      <xdr:row>13</xdr:row>
      <xdr:rowOff>207065</xdr:rowOff>
    </xdr:from>
    <xdr:to>
      <xdr:col>6</xdr:col>
      <xdr:colOff>247650</xdr:colOff>
      <xdr:row>14</xdr:row>
      <xdr:rowOff>38100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E7CB6598-AF4C-4A72-9598-B2364B41F7CD}"/>
            </a:ext>
          </a:extLst>
        </xdr:cNvPr>
        <xdr:cNvCxnSpPr>
          <a:stCxn id="6152" idx="2"/>
        </xdr:cNvCxnSpPr>
      </xdr:nvCxnSpPr>
      <xdr:spPr bwMode="auto">
        <a:xfrm>
          <a:off x="3558623" y="3988490"/>
          <a:ext cx="3727" cy="41206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solidFill>
            <a:schemeClr val="tx1"/>
          </a:solidFill>
          <a:headEnd type="none"/>
          <a:tailEnd type="triangle"/>
        </a:ln>
        <a:effectLst/>
      </xdr:spPr>
    </xdr:cxnSp>
    <xdr:clientData/>
  </xdr:twoCellAnchor>
  <xdr:twoCellAnchor>
    <xdr:from>
      <xdr:col>6</xdr:col>
      <xdr:colOff>19050</xdr:colOff>
      <xdr:row>13</xdr:row>
      <xdr:rowOff>170207</xdr:rowOff>
    </xdr:from>
    <xdr:to>
      <xdr:col>9</xdr:col>
      <xdr:colOff>553278</xdr:colOff>
      <xdr:row>18</xdr:row>
      <xdr:rowOff>180975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A5C35D49-88B8-4482-A6BB-C50DE7A7C5F4}"/>
            </a:ext>
          </a:extLst>
        </xdr:cNvPr>
        <xdr:cNvCxnSpPr>
          <a:cxnSpLocks/>
          <a:stCxn id="6155" idx="1"/>
        </xdr:cNvCxnSpPr>
      </xdr:nvCxnSpPr>
      <xdr:spPr bwMode="auto">
        <a:xfrm flipH="1">
          <a:off x="3333750" y="3951632"/>
          <a:ext cx="2763078" cy="173479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solidFill>
            <a:schemeClr val="tx1"/>
          </a:solidFill>
          <a:headEnd type="none"/>
          <a:tailEnd type="triangle"/>
        </a:ln>
        <a:effectLst/>
      </xdr:spPr>
    </xdr:cxnSp>
    <xdr:clientData/>
  </xdr:twoCellAnchor>
  <xdr:twoCellAnchor>
    <xdr:from>
      <xdr:col>7</xdr:col>
      <xdr:colOff>257175</xdr:colOff>
      <xdr:row>19</xdr:row>
      <xdr:rowOff>57979</xdr:rowOff>
    </xdr:from>
    <xdr:to>
      <xdr:col>8</xdr:col>
      <xdr:colOff>480391</xdr:colOff>
      <xdr:row>24</xdr:row>
      <xdr:rowOff>42863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A7805D35-C66F-40C6-9B26-B2FA49DE38E8}"/>
            </a:ext>
          </a:extLst>
        </xdr:cNvPr>
        <xdr:cNvCxnSpPr>
          <a:stCxn id="6232" idx="3"/>
        </xdr:cNvCxnSpPr>
      </xdr:nvCxnSpPr>
      <xdr:spPr bwMode="auto">
        <a:xfrm flipV="1">
          <a:off x="4314825" y="5753929"/>
          <a:ext cx="966166" cy="93738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solidFill>
            <a:schemeClr val="tx1"/>
          </a:solidFill>
          <a:headEnd type="none"/>
          <a:tailEnd type="triangle"/>
        </a:ln>
        <a:effectLst/>
      </xdr:spPr>
    </xdr:cxnSp>
    <xdr:clientData/>
  </xdr:twoCellAnchor>
  <xdr:twoCellAnchor>
    <xdr:from>
      <xdr:col>7</xdr:col>
      <xdr:colOff>256761</xdr:colOff>
      <xdr:row>19</xdr:row>
      <xdr:rowOff>114300</xdr:rowOff>
    </xdr:from>
    <xdr:to>
      <xdr:col>9</xdr:col>
      <xdr:colOff>190500</xdr:colOff>
      <xdr:row>28</xdr:row>
      <xdr:rowOff>30853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1D67FE84-1BCD-49E8-93F2-C85139FD91BA}"/>
            </a:ext>
          </a:extLst>
        </xdr:cNvPr>
        <xdr:cNvCxnSpPr>
          <a:stCxn id="28" idx="3"/>
        </xdr:cNvCxnSpPr>
      </xdr:nvCxnSpPr>
      <xdr:spPr bwMode="auto">
        <a:xfrm flipV="1">
          <a:off x="4314411" y="5810250"/>
          <a:ext cx="1419639" cy="163105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solidFill>
            <a:schemeClr val="tx1"/>
          </a:solidFill>
          <a:headEnd type="none"/>
          <a:tailEnd type="triangle"/>
        </a:ln>
        <a:effectLst/>
      </xdr:spPr>
    </xdr:cxnSp>
    <xdr:clientData/>
  </xdr:twoCellAnchor>
  <xdr:twoCellAnchor>
    <xdr:from>
      <xdr:col>9</xdr:col>
      <xdr:colOff>60675</xdr:colOff>
      <xdr:row>18</xdr:row>
      <xdr:rowOff>28575</xdr:rowOff>
    </xdr:from>
    <xdr:to>
      <xdr:col>10</xdr:col>
      <xdr:colOff>381000</xdr:colOff>
      <xdr:row>26</xdr:row>
      <xdr:rowOff>90695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B4EFF84C-6E97-483D-B717-4E7790BFF459}"/>
            </a:ext>
          </a:extLst>
        </xdr:cNvPr>
        <xdr:cNvCxnSpPr>
          <a:stCxn id="6209" idx="0"/>
        </xdr:cNvCxnSpPr>
      </xdr:nvCxnSpPr>
      <xdr:spPr bwMode="auto">
        <a:xfrm flipV="1">
          <a:off x="5604225" y="5534025"/>
          <a:ext cx="1101375" cy="158612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solidFill>
            <a:schemeClr val="tx1"/>
          </a:solidFill>
          <a:headEnd type="none"/>
          <a:tailEnd type="triangle"/>
        </a:ln>
        <a:effectLst/>
      </xdr:spPr>
    </xdr:cxnSp>
    <xdr:clientData/>
  </xdr:twoCellAnchor>
  <xdr:twoCellAnchor>
    <xdr:from>
      <xdr:col>13</xdr:col>
      <xdr:colOff>503996</xdr:colOff>
      <xdr:row>19</xdr:row>
      <xdr:rowOff>57150</xdr:rowOff>
    </xdr:from>
    <xdr:to>
      <xdr:col>14</xdr:col>
      <xdr:colOff>9525</xdr:colOff>
      <xdr:row>26</xdr:row>
      <xdr:rowOff>73717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10008451-90DA-4D19-9CEE-91C4C4B06BF4}"/>
            </a:ext>
          </a:extLst>
        </xdr:cNvPr>
        <xdr:cNvCxnSpPr>
          <a:stCxn id="6236" idx="0"/>
        </xdr:cNvCxnSpPr>
      </xdr:nvCxnSpPr>
      <xdr:spPr bwMode="auto">
        <a:xfrm flipV="1">
          <a:off x="7666796" y="5753100"/>
          <a:ext cx="277054" cy="1350067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solidFill>
            <a:schemeClr val="tx1"/>
          </a:solidFill>
          <a:headEnd type="none"/>
          <a:tailEnd type="triangle"/>
        </a:ln>
        <a:effectLst/>
      </xdr:spPr>
    </xdr:cxnSp>
    <xdr:clientData/>
  </xdr:twoCellAnchor>
  <xdr:twoCellAnchor>
    <xdr:from>
      <xdr:col>15</xdr:col>
      <xdr:colOff>552453</xdr:colOff>
      <xdr:row>17</xdr:row>
      <xdr:rowOff>561975</xdr:rowOff>
    </xdr:from>
    <xdr:to>
      <xdr:col>16</xdr:col>
      <xdr:colOff>95250</xdr:colOff>
      <xdr:row>24</xdr:row>
      <xdr:rowOff>16565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C688B88E-DB94-47C6-8685-16CFECD2FFC5}"/>
            </a:ext>
          </a:extLst>
        </xdr:cNvPr>
        <xdr:cNvCxnSpPr>
          <a:stCxn id="31" idx="0"/>
        </xdr:cNvCxnSpPr>
      </xdr:nvCxnSpPr>
      <xdr:spPr bwMode="auto">
        <a:xfrm flipH="1" flipV="1">
          <a:off x="9258303" y="5495925"/>
          <a:ext cx="314322" cy="116909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solidFill>
            <a:schemeClr val="tx1"/>
          </a:solidFill>
          <a:headEnd type="none"/>
          <a:tailEnd type="triangle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361950</xdr:colOff>
      <xdr:row>4</xdr:row>
      <xdr:rowOff>85725</xdr:rowOff>
    </xdr:from>
    <xdr:to>
      <xdr:col>19</xdr:col>
      <xdr:colOff>447675</xdr:colOff>
      <xdr:row>5</xdr:row>
      <xdr:rowOff>76200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522AA5-AFA1-47A5-A31E-771A94493150}"/>
            </a:ext>
          </a:extLst>
        </xdr:cNvPr>
        <xdr:cNvSpPr txBox="1">
          <a:spLocks noChangeArrowheads="1"/>
        </xdr:cNvSpPr>
      </xdr:nvSpPr>
      <xdr:spPr bwMode="auto">
        <a:xfrm>
          <a:off x="6915150" y="1638300"/>
          <a:ext cx="9144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17</xdr:col>
      <xdr:colOff>381000</xdr:colOff>
      <xdr:row>5</xdr:row>
      <xdr:rowOff>142875</xdr:rowOff>
    </xdr:from>
    <xdr:to>
      <xdr:col>19</xdr:col>
      <xdr:colOff>466725</xdr:colOff>
      <xdr:row>6</xdr:row>
      <xdr:rowOff>171450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696163-9758-46A0-801D-172858210020}"/>
            </a:ext>
          </a:extLst>
        </xdr:cNvPr>
        <xdr:cNvSpPr txBox="1">
          <a:spLocks noChangeArrowheads="1"/>
        </xdr:cNvSpPr>
      </xdr:nvSpPr>
      <xdr:spPr bwMode="auto">
        <a:xfrm>
          <a:off x="10610850" y="2181225"/>
          <a:ext cx="16954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17</xdr:col>
      <xdr:colOff>361950</xdr:colOff>
      <xdr:row>5</xdr:row>
      <xdr:rowOff>85725</xdr:rowOff>
    </xdr:from>
    <xdr:to>
      <xdr:col>19</xdr:col>
      <xdr:colOff>85725</xdr:colOff>
      <xdr:row>5</xdr:row>
      <xdr:rowOff>85725</xdr:rowOff>
    </xdr:to>
    <xdr:sp macro="" textlink="">
      <xdr:nvSpPr>
        <xdr:cNvPr id="2215" name="Line 29">
          <a:extLst>
            <a:ext uri="{FF2B5EF4-FFF2-40B4-BE49-F238E27FC236}">
              <a16:creationId xmlns:a16="http://schemas.microsoft.com/office/drawing/2014/main" id="{B6DAB19E-5DBA-4A30-A21B-E002A2946C74}"/>
            </a:ext>
          </a:extLst>
        </xdr:cNvPr>
        <xdr:cNvSpPr>
          <a:spLocks noChangeShapeType="1"/>
        </xdr:cNvSpPr>
      </xdr:nvSpPr>
      <xdr:spPr bwMode="auto">
        <a:xfrm>
          <a:off x="6915150" y="1828800"/>
          <a:ext cx="552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17</xdr:col>
      <xdr:colOff>361950</xdr:colOff>
      <xdr:row>5</xdr:row>
      <xdr:rowOff>85725</xdr:rowOff>
    </xdr:from>
    <xdr:to>
      <xdr:col>19</xdr:col>
      <xdr:colOff>66675</xdr:colOff>
      <xdr:row>5</xdr:row>
      <xdr:rowOff>85725</xdr:rowOff>
    </xdr:to>
    <xdr:sp macro="" textlink="">
      <xdr:nvSpPr>
        <xdr:cNvPr id="2216" name="Line 30">
          <a:extLst>
            <a:ext uri="{FF2B5EF4-FFF2-40B4-BE49-F238E27FC236}">
              <a16:creationId xmlns:a16="http://schemas.microsoft.com/office/drawing/2014/main" id="{899F8655-70EC-4200-B6D9-CA0574C53DBC}"/>
            </a:ext>
          </a:extLst>
        </xdr:cNvPr>
        <xdr:cNvSpPr>
          <a:spLocks noChangeShapeType="1"/>
        </xdr:cNvSpPr>
      </xdr:nvSpPr>
      <xdr:spPr bwMode="auto">
        <a:xfrm flipH="1">
          <a:off x="6915150" y="1828800"/>
          <a:ext cx="5334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17</xdr:col>
      <xdr:colOff>361950</xdr:colOff>
      <xdr:row>5</xdr:row>
      <xdr:rowOff>114300</xdr:rowOff>
    </xdr:from>
    <xdr:to>
      <xdr:col>19</xdr:col>
      <xdr:colOff>180975</xdr:colOff>
      <xdr:row>5</xdr:row>
      <xdr:rowOff>114300</xdr:rowOff>
    </xdr:to>
    <xdr:sp macro="" textlink="">
      <xdr:nvSpPr>
        <xdr:cNvPr id="2217" name="Line 31">
          <a:extLst>
            <a:ext uri="{FF2B5EF4-FFF2-40B4-BE49-F238E27FC236}">
              <a16:creationId xmlns:a16="http://schemas.microsoft.com/office/drawing/2014/main" id="{D6B7E0CE-EF96-4906-9728-FA087076A1A9}"/>
            </a:ext>
          </a:extLst>
        </xdr:cNvPr>
        <xdr:cNvSpPr>
          <a:spLocks noChangeShapeType="1"/>
        </xdr:cNvSpPr>
      </xdr:nvSpPr>
      <xdr:spPr bwMode="auto">
        <a:xfrm flipH="1">
          <a:off x="10591800" y="2152650"/>
          <a:ext cx="14287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49</xdr:row>
      <xdr:rowOff>171450</xdr:rowOff>
    </xdr:from>
    <xdr:to>
      <xdr:col>6</xdr:col>
      <xdr:colOff>114300</xdr:colOff>
      <xdr:row>50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693D5C-EA56-47C4-BDA9-74553CA66D13}"/>
            </a:ext>
          </a:extLst>
        </xdr:cNvPr>
        <xdr:cNvSpPr txBox="1">
          <a:spLocks noChangeArrowheads="1"/>
        </xdr:cNvSpPr>
      </xdr:nvSpPr>
      <xdr:spPr bwMode="auto">
        <a:xfrm>
          <a:off x="247650" y="11839575"/>
          <a:ext cx="14954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</xdr:col>
      <xdr:colOff>1</xdr:colOff>
      <xdr:row>0</xdr:row>
      <xdr:rowOff>93248</xdr:rowOff>
    </xdr:from>
    <xdr:to>
      <xdr:col>17</xdr:col>
      <xdr:colOff>342901</xdr:colOff>
      <xdr:row>2</xdr:row>
      <xdr:rowOff>242891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5A27177E-8EA4-4202-92E5-056C13BC47BF}"/>
            </a:ext>
          </a:extLst>
        </xdr:cNvPr>
        <xdr:cNvGrpSpPr>
          <a:grpSpLocks noChangeAspect="1"/>
        </xdr:cNvGrpSpPr>
      </xdr:nvGrpSpPr>
      <xdr:grpSpPr>
        <a:xfrm>
          <a:off x="114301" y="93248"/>
          <a:ext cx="9067800" cy="1511718"/>
          <a:chOff x="104774" y="97971"/>
          <a:chExt cx="9285724" cy="1511754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355F27AB-3F39-4BFE-A2B5-BD1F7F56A9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4" y="97971"/>
            <a:ext cx="9285724" cy="1511754"/>
          </a:xfrm>
          <a:prstGeom prst="rect">
            <a:avLst/>
          </a:prstGeom>
        </xdr:spPr>
      </xdr:pic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4E5014EE-55D4-4890-B0FA-171EBADAEE72}"/>
              </a:ext>
            </a:extLst>
          </xdr:cNvPr>
          <xdr:cNvSpPr txBox="1"/>
        </xdr:nvSpPr>
        <xdr:spPr>
          <a:xfrm>
            <a:off x="2295523" y="892629"/>
            <a:ext cx="3810367" cy="3431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GB" sz="1400" b="1">
                <a:solidFill>
                  <a:schemeClr val="bg1"/>
                </a:solidFill>
                <a:latin typeface="Rawline" panose="00000500000000000000" pitchFamily="2" charset="0"/>
              </a:rPr>
              <a:t>Phytase (K-PHYTASE)</a:t>
            </a:r>
            <a:r>
              <a:rPr lang="en-GB" sz="1400" b="1" baseline="0">
                <a:solidFill>
                  <a:schemeClr val="bg1"/>
                </a:solidFill>
                <a:latin typeface="Rawline" panose="00000500000000000000" pitchFamily="2" charset="0"/>
              </a:rPr>
              <a:t> - Determination</a:t>
            </a:r>
            <a:endParaRPr lang="en-GB" sz="1400" b="1">
              <a:solidFill>
                <a:schemeClr val="bg1"/>
              </a:solidFill>
              <a:latin typeface="Rawline" panose="00000500000000000000" pitchFamily="2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megazyme.com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opLeftCell="A8" zoomScaleNormal="100" workbookViewId="0">
      <selection activeCell="S8" sqref="S8"/>
    </sheetView>
  </sheetViews>
  <sheetFormatPr defaultColWidth="12.28515625" defaultRowHeight="15" x14ac:dyDescent="0.3"/>
  <cols>
    <col min="1" max="2" width="1.7109375" style="21" customWidth="1"/>
    <col min="3" max="3" width="7" style="29" customWidth="1"/>
    <col min="4" max="4" width="16.42578125" style="21" customWidth="1"/>
    <col min="5" max="6" width="11.42578125" style="21" customWidth="1"/>
    <col min="7" max="9" width="11.140625" style="21" customWidth="1"/>
    <col min="10" max="10" width="11.7109375" style="21" customWidth="1"/>
    <col min="11" max="11" width="9.7109375" style="21" customWidth="1"/>
    <col min="12" max="13" width="1.42578125" style="21" customWidth="1"/>
    <col min="14" max="16" width="11.5703125" style="21" customWidth="1"/>
    <col min="17" max="17" width="12.28515625" style="21" customWidth="1"/>
    <col min="18" max="18" width="3.42578125" style="21" customWidth="1"/>
    <col min="19" max="19" width="191.28515625" style="68" customWidth="1"/>
    <col min="20" max="16384" width="12.28515625" style="21"/>
  </cols>
  <sheetData>
    <row r="1" spans="1:19" ht="7.7" customHeight="1" x14ac:dyDescent="0.3">
      <c r="A1" s="20"/>
      <c r="B1" s="20"/>
      <c r="C1" s="26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9" ht="13.7" customHeight="1" x14ac:dyDescent="0.3">
      <c r="A2" s="20"/>
      <c r="B2" s="22"/>
      <c r="C2" s="27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9" ht="33.75" customHeight="1" x14ac:dyDescent="0.3">
      <c r="A3" s="20"/>
      <c r="B3" s="22"/>
      <c r="C3" s="27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54"/>
      <c r="P3" s="22"/>
      <c r="Q3" s="22"/>
      <c r="R3" s="22"/>
    </row>
    <row r="4" spans="1:19" ht="27" customHeight="1" x14ac:dyDescent="0.3">
      <c r="A4" s="20"/>
      <c r="B4" s="22"/>
      <c r="C4" s="27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54"/>
      <c r="P4" s="22"/>
      <c r="Q4" s="22"/>
      <c r="R4" s="22"/>
    </row>
    <row r="5" spans="1:19" ht="18.2" customHeight="1" x14ac:dyDescent="0.3">
      <c r="A5" s="20"/>
      <c r="B5" s="22"/>
      <c r="C5" s="28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54"/>
      <c r="P5" s="22"/>
      <c r="Q5" s="22"/>
      <c r="R5" s="22"/>
    </row>
    <row r="6" spans="1:19" ht="13.7" customHeight="1" x14ac:dyDescent="0.3">
      <c r="A6" s="20"/>
      <c r="B6" s="22"/>
      <c r="C6" s="28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54"/>
      <c r="P6" s="22"/>
      <c r="Q6" s="22"/>
      <c r="R6" s="22"/>
    </row>
    <row r="7" spans="1:19" s="32" customFormat="1" ht="42.75" customHeight="1" x14ac:dyDescent="0.4">
      <c r="A7" s="20"/>
      <c r="B7" s="22"/>
      <c r="C7" s="55" t="s">
        <v>15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54"/>
      <c r="P7" s="22"/>
      <c r="Q7" s="22"/>
      <c r="R7" s="22"/>
      <c r="S7" s="20"/>
    </row>
    <row r="8" spans="1:19" s="32" customFormat="1" ht="36.75" customHeight="1" x14ac:dyDescent="0.3">
      <c r="A8" s="20"/>
      <c r="B8" s="22"/>
      <c r="C8" s="83" t="s">
        <v>30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22"/>
      <c r="Q8" s="22"/>
      <c r="R8" s="22"/>
      <c r="S8" s="20"/>
    </row>
    <row r="9" spans="1:19" s="32" customFormat="1" ht="45" customHeight="1" x14ac:dyDescent="0.4">
      <c r="A9" s="20"/>
      <c r="B9" s="22"/>
      <c r="C9" s="55" t="s">
        <v>17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22"/>
      <c r="P9" s="22"/>
      <c r="Q9" s="22"/>
      <c r="R9" s="22"/>
      <c r="S9" s="20"/>
    </row>
    <row r="10" spans="1:19" s="32" customFormat="1" ht="18" customHeight="1" x14ac:dyDescent="0.35">
      <c r="A10" s="20"/>
      <c r="B10" s="22"/>
      <c r="C10" s="52" t="s">
        <v>20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22"/>
      <c r="P10" s="22"/>
      <c r="Q10" s="22"/>
      <c r="R10" s="22"/>
      <c r="S10" s="20"/>
    </row>
    <row r="11" spans="1:19" s="32" customFormat="1" ht="18" customHeight="1" x14ac:dyDescent="0.35">
      <c r="A11" s="20"/>
      <c r="B11" s="22"/>
      <c r="C11" s="52" t="s">
        <v>21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22"/>
      <c r="P11" s="22"/>
      <c r="Q11" s="22"/>
      <c r="R11" s="22"/>
      <c r="S11" s="20"/>
    </row>
    <row r="12" spans="1:19" s="32" customFormat="1" ht="9" customHeight="1" x14ac:dyDescent="0.35">
      <c r="A12" s="20"/>
      <c r="B12" s="22"/>
      <c r="C12" s="52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22"/>
      <c r="P12" s="22"/>
      <c r="Q12" s="22"/>
      <c r="R12" s="22"/>
      <c r="S12" s="20"/>
    </row>
    <row r="13" spans="1:19" s="32" customFormat="1" x14ac:dyDescent="0.3">
      <c r="A13" s="20"/>
      <c r="B13" s="22"/>
      <c r="C13" s="27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22"/>
      <c r="P13" s="22"/>
      <c r="Q13" s="22"/>
      <c r="R13" s="22"/>
      <c r="S13" s="20"/>
    </row>
    <row r="14" spans="1:19" s="32" customFormat="1" ht="45.95" customHeight="1" x14ac:dyDescent="0.3">
      <c r="A14" s="20"/>
      <c r="B14" s="22"/>
      <c r="C14" s="27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22"/>
      <c r="P14" s="22"/>
      <c r="Q14" s="22"/>
      <c r="R14" s="22"/>
      <c r="S14" s="20"/>
    </row>
    <row r="15" spans="1:19" s="32" customFormat="1" x14ac:dyDescent="0.3">
      <c r="A15" s="20"/>
      <c r="B15" s="22"/>
      <c r="C15" s="27"/>
      <c r="D15" s="5" t="s">
        <v>11</v>
      </c>
      <c r="E15" s="88"/>
      <c r="F15" s="89"/>
      <c r="G15" s="89"/>
      <c r="H15" s="89"/>
      <c r="I15" s="89"/>
      <c r="J15" s="89"/>
      <c r="K15" s="90"/>
      <c r="L15" s="24"/>
      <c r="M15" s="24"/>
      <c r="N15" s="24"/>
      <c r="O15" s="22"/>
      <c r="P15" s="22"/>
      <c r="Q15" s="22"/>
      <c r="R15" s="22"/>
      <c r="S15" s="20"/>
    </row>
    <row r="16" spans="1:19" s="32" customFormat="1" x14ac:dyDescent="0.3">
      <c r="A16" s="20"/>
      <c r="B16" s="22"/>
      <c r="C16" s="2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22"/>
      <c r="P16" s="22"/>
      <c r="Q16" s="22"/>
      <c r="R16" s="22"/>
      <c r="S16" s="20"/>
    </row>
    <row r="17" spans="1:19" s="32" customFormat="1" x14ac:dyDescent="0.3">
      <c r="A17" s="20"/>
      <c r="B17" s="22"/>
      <c r="C17" s="27"/>
      <c r="D17" s="22"/>
      <c r="E17" s="22"/>
      <c r="F17" s="22"/>
      <c r="G17" s="56" t="s">
        <v>12</v>
      </c>
      <c r="H17" s="22"/>
      <c r="I17" s="22"/>
      <c r="J17" s="22"/>
      <c r="K17" s="22"/>
      <c r="L17" s="22"/>
      <c r="N17" s="56" t="s">
        <v>1</v>
      </c>
      <c r="O17" s="22"/>
      <c r="P17" s="22"/>
      <c r="Q17" s="22"/>
      <c r="R17" s="22"/>
      <c r="S17" s="73"/>
    </row>
    <row r="18" spans="1:19" s="32" customFormat="1" ht="45" x14ac:dyDescent="0.3">
      <c r="A18" s="20"/>
      <c r="B18" s="22"/>
      <c r="C18" s="27"/>
      <c r="D18" s="76" t="s">
        <v>0</v>
      </c>
      <c r="E18" s="77" t="s">
        <v>35</v>
      </c>
      <c r="F18" s="77" t="s">
        <v>36</v>
      </c>
      <c r="G18" s="77" t="s">
        <v>37</v>
      </c>
      <c r="H18" s="77" t="s">
        <v>38</v>
      </c>
      <c r="I18" s="78" t="s">
        <v>13</v>
      </c>
      <c r="J18" s="78" t="s">
        <v>24</v>
      </c>
      <c r="K18" s="78" t="s">
        <v>14</v>
      </c>
      <c r="L18" s="22"/>
      <c r="M18" s="57"/>
      <c r="N18" s="25" t="s">
        <v>34</v>
      </c>
      <c r="O18" s="25" t="s">
        <v>26</v>
      </c>
      <c r="P18" s="25" t="s">
        <v>27</v>
      </c>
      <c r="Q18" s="25" t="s">
        <v>31</v>
      </c>
      <c r="R18" s="22"/>
      <c r="S18" s="20"/>
    </row>
    <row r="19" spans="1:19" s="32" customFormat="1" x14ac:dyDescent="0.3">
      <c r="A19" s="20"/>
      <c r="B19" s="22"/>
      <c r="C19" s="27"/>
      <c r="D19" s="18"/>
      <c r="E19" s="18"/>
      <c r="F19" s="18"/>
      <c r="G19" s="19"/>
      <c r="H19" s="19"/>
      <c r="I19" s="46">
        <v>0.1</v>
      </c>
      <c r="J19" s="70">
        <v>10</v>
      </c>
      <c r="K19" s="18">
        <v>1</v>
      </c>
      <c r="L19" s="22"/>
      <c r="M19" s="22"/>
      <c r="N19" s="44"/>
      <c r="O19" s="58"/>
      <c r="P19" s="59"/>
      <c r="Q19" s="58" t="s">
        <v>16</v>
      </c>
      <c r="R19" s="22"/>
      <c r="S19" s="20"/>
    </row>
    <row r="20" spans="1:19" s="32" customFormat="1" x14ac:dyDescent="0.3">
      <c r="A20" s="20"/>
      <c r="B20" s="22"/>
      <c r="C20" s="27"/>
      <c r="D20" s="18"/>
      <c r="E20" s="18"/>
      <c r="F20" s="18"/>
      <c r="G20" s="19"/>
      <c r="H20" s="19"/>
      <c r="I20" s="46">
        <v>0.1</v>
      </c>
      <c r="J20" s="70">
        <v>10</v>
      </c>
      <c r="K20" s="18">
        <v>1</v>
      </c>
      <c r="L20" s="22"/>
      <c r="M20" s="22"/>
      <c r="N20" s="44" t="s">
        <v>16</v>
      </c>
      <c r="O20" s="58"/>
      <c r="P20" s="59"/>
      <c r="Q20" s="58" t="s">
        <v>16</v>
      </c>
      <c r="R20" s="22"/>
      <c r="S20" s="20"/>
    </row>
    <row r="21" spans="1:19" s="32" customFormat="1" x14ac:dyDescent="0.3">
      <c r="A21" s="20"/>
      <c r="B21" s="22"/>
      <c r="C21" s="27"/>
      <c r="D21" s="18"/>
      <c r="E21" s="18"/>
      <c r="F21" s="18"/>
      <c r="G21" s="19"/>
      <c r="H21" s="19"/>
      <c r="I21" s="46">
        <v>0.1</v>
      </c>
      <c r="J21" s="70">
        <v>10</v>
      </c>
      <c r="K21" s="18">
        <v>1</v>
      </c>
      <c r="L21" s="22"/>
      <c r="M21" s="22"/>
      <c r="N21" s="44" t="s">
        <v>16</v>
      </c>
      <c r="O21" s="58"/>
      <c r="P21" s="59"/>
      <c r="Q21" s="58" t="s">
        <v>16</v>
      </c>
      <c r="R21" s="22"/>
      <c r="S21" s="20"/>
    </row>
    <row r="22" spans="1:19" s="32" customFormat="1" x14ac:dyDescent="0.3">
      <c r="A22" s="20"/>
      <c r="B22" s="22"/>
      <c r="C22" s="27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2"/>
      <c r="P22" s="22"/>
      <c r="Q22" s="22"/>
      <c r="R22" s="22"/>
      <c r="S22" s="20"/>
    </row>
    <row r="23" spans="1:19" s="32" customFormat="1" x14ac:dyDescent="0.3">
      <c r="A23" s="20"/>
      <c r="B23" s="22"/>
      <c r="C23" s="27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2"/>
      <c r="P23" s="22"/>
      <c r="Q23" s="22"/>
      <c r="R23" s="22"/>
      <c r="S23" s="20"/>
    </row>
    <row r="24" spans="1:19" s="32" customFormat="1" x14ac:dyDescent="0.3">
      <c r="A24" s="20"/>
      <c r="B24" s="22"/>
      <c r="C24" s="27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2"/>
      <c r="P24" s="22"/>
      <c r="Q24" s="22"/>
      <c r="R24" s="22"/>
      <c r="S24" s="20"/>
    </row>
    <row r="25" spans="1:19" s="32" customFormat="1" x14ac:dyDescent="0.3">
      <c r="A25" s="20"/>
      <c r="B25" s="22"/>
      <c r="C25" s="27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2"/>
      <c r="P25" s="22"/>
      <c r="Q25" s="22"/>
      <c r="R25" s="22"/>
      <c r="S25" s="20"/>
    </row>
    <row r="26" spans="1:19" s="32" customFormat="1" x14ac:dyDescent="0.3">
      <c r="A26" s="20"/>
      <c r="B26" s="22"/>
      <c r="C26" s="27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2"/>
      <c r="P26" s="22"/>
      <c r="Q26" s="22"/>
      <c r="R26" s="22"/>
      <c r="S26" s="20"/>
    </row>
    <row r="27" spans="1:19" s="32" customFormat="1" x14ac:dyDescent="0.3">
      <c r="A27" s="20"/>
      <c r="B27" s="22"/>
      <c r="C27" s="27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2"/>
      <c r="P27" s="22"/>
      <c r="Q27" s="22"/>
      <c r="R27" s="22"/>
      <c r="S27" s="20"/>
    </row>
    <row r="28" spans="1:19" s="32" customFormat="1" x14ac:dyDescent="0.3">
      <c r="A28" s="20"/>
      <c r="B28" s="22"/>
      <c r="C28" s="27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2"/>
      <c r="P28" s="22"/>
      <c r="Q28" s="22"/>
      <c r="R28" s="22"/>
      <c r="S28" s="20"/>
    </row>
    <row r="29" spans="1:19" s="32" customFormat="1" x14ac:dyDescent="0.3">
      <c r="A29" s="20"/>
      <c r="B29" s="22"/>
      <c r="C29" s="27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2"/>
      <c r="P29" s="22"/>
      <c r="Q29" s="22"/>
      <c r="R29" s="22"/>
      <c r="S29" s="20"/>
    </row>
    <row r="30" spans="1:19" s="32" customFormat="1" x14ac:dyDescent="0.3">
      <c r="A30" s="20"/>
      <c r="B30" s="22"/>
      <c r="C30" s="27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2"/>
      <c r="P30" s="22"/>
      <c r="Q30" s="22"/>
      <c r="R30" s="22"/>
      <c r="S30" s="20"/>
    </row>
    <row r="31" spans="1:19" s="32" customFormat="1" x14ac:dyDescent="0.3">
      <c r="A31" s="20"/>
      <c r="B31" s="22"/>
      <c r="C31" s="27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2"/>
      <c r="P31" s="22"/>
      <c r="Q31" s="22"/>
      <c r="R31" s="22"/>
      <c r="S31" s="20"/>
    </row>
    <row r="32" spans="1:19" s="32" customFormat="1" x14ac:dyDescent="0.3">
      <c r="A32" s="20"/>
      <c r="B32" s="22"/>
      <c r="C32" s="27"/>
      <c r="D32" s="34"/>
      <c r="E32" s="34"/>
      <c r="F32" s="34"/>
      <c r="G32" s="34"/>
      <c r="H32" s="34"/>
      <c r="I32" s="34" t="s">
        <v>18</v>
      </c>
      <c r="J32" s="34"/>
      <c r="K32" s="34"/>
      <c r="L32" s="34"/>
      <c r="M32" s="34"/>
      <c r="N32" s="34"/>
      <c r="O32" s="22"/>
      <c r="P32" s="22"/>
      <c r="Q32" s="22"/>
      <c r="R32" s="22"/>
      <c r="S32" s="20"/>
    </row>
    <row r="33" spans="1:19" s="32" customFormat="1" ht="28.7" customHeight="1" x14ac:dyDescent="0.3">
      <c r="A33" s="20"/>
      <c r="B33" s="22"/>
      <c r="C33" s="27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2"/>
      <c r="P33" s="22"/>
      <c r="Q33" s="22"/>
      <c r="R33" s="22"/>
      <c r="S33" s="20"/>
    </row>
    <row r="34" spans="1:19" s="32" customFormat="1" ht="16.7" customHeight="1" x14ac:dyDescent="0.4">
      <c r="A34" s="20"/>
      <c r="B34" s="22"/>
      <c r="C34" s="60" t="s">
        <v>5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8"/>
      <c r="P34" s="22"/>
      <c r="Q34" s="22"/>
      <c r="R34" s="22"/>
      <c r="S34" s="20"/>
    </row>
    <row r="35" spans="1:19" s="36" customFormat="1" ht="24.95" customHeight="1" x14ac:dyDescent="0.35">
      <c r="A35" s="35"/>
      <c r="B35" s="38"/>
      <c r="C35" s="61" t="s">
        <v>6</v>
      </c>
      <c r="D35" s="71"/>
      <c r="E35" s="75"/>
      <c r="F35" s="75"/>
      <c r="G35" s="71"/>
      <c r="H35" s="71"/>
      <c r="J35" s="71"/>
      <c r="K35" s="71"/>
      <c r="L35" s="71"/>
      <c r="M35" s="71"/>
      <c r="N35" s="71"/>
      <c r="O35" s="49"/>
      <c r="P35" s="38"/>
      <c r="Q35" s="22"/>
      <c r="R35" s="22"/>
      <c r="S35" s="20"/>
    </row>
    <row r="36" spans="1:19" s="37" customFormat="1" ht="24.75" customHeight="1" x14ac:dyDescent="0.35">
      <c r="A36" s="35"/>
      <c r="B36" s="38"/>
      <c r="C36" s="85" t="s">
        <v>7</v>
      </c>
      <c r="D36" s="86"/>
      <c r="E36" s="86"/>
      <c r="F36" s="86"/>
      <c r="G36" s="87"/>
      <c r="H36" s="87"/>
      <c r="I36" s="62"/>
      <c r="J36" s="62"/>
      <c r="K36" s="62"/>
      <c r="L36" s="62"/>
      <c r="M36" s="71"/>
      <c r="N36" s="39"/>
      <c r="O36" s="38"/>
      <c r="P36" s="38"/>
      <c r="Q36" s="22"/>
      <c r="R36" s="22"/>
      <c r="S36" s="20"/>
    </row>
    <row r="37" spans="1:19" s="37" customFormat="1" ht="36" customHeight="1" x14ac:dyDescent="0.3">
      <c r="A37" s="35"/>
      <c r="B37" s="38"/>
      <c r="C37" s="86"/>
      <c r="D37" s="86"/>
      <c r="E37" s="86"/>
      <c r="F37" s="86"/>
      <c r="G37" s="87"/>
      <c r="H37" s="87"/>
      <c r="I37" s="63" t="s">
        <v>8</v>
      </c>
      <c r="J37" s="62"/>
      <c r="K37" s="62"/>
      <c r="L37" s="62"/>
      <c r="M37" s="63"/>
      <c r="N37" s="39"/>
      <c r="O37" s="38"/>
      <c r="P37" s="38"/>
      <c r="Q37" s="22"/>
      <c r="R37" s="22"/>
      <c r="S37" s="20"/>
    </row>
    <row r="38" spans="1:19" s="37" customFormat="1" ht="30.95" customHeight="1" x14ac:dyDescent="0.35">
      <c r="A38" s="35"/>
      <c r="B38" s="38"/>
      <c r="C38" s="50" t="s">
        <v>2</v>
      </c>
      <c r="D38" s="50"/>
      <c r="E38" s="50"/>
      <c r="F38" s="50"/>
      <c r="G38" s="50"/>
      <c r="H38" s="50"/>
      <c r="I38" s="64"/>
      <c r="J38" s="50"/>
      <c r="K38" s="50"/>
      <c r="L38" s="50"/>
      <c r="M38" s="64"/>
      <c r="N38" s="39"/>
      <c r="O38" s="38"/>
      <c r="P38" s="38"/>
      <c r="Q38" s="22"/>
      <c r="R38" s="22"/>
      <c r="S38" s="20"/>
    </row>
    <row r="39" spans="1:19" s="37" customFormat="1" ht="16.7" customHeight="1" x14ac:dyDescent="0.35">
      <c r="A39" s="35"/>
      <c r="B39" s="38"/>
      <c r="C39" s="51" t="s">
        <v>9</v>
      </c>
      <c r="D39" s="50"/>
      <c r="E39" s="50"/>
      <c r="F39" s="50"/>
      <c r="G39" s="50"/>
      <c r="H39" s="50"/>
      <c r="I39" s="63" t="s">
        <v>22</v>
      </c>
      <c r="J39" s="50"/>
      <c r="K39" s="50"/>
      <c r="L39" s="50"/>
      <c r="M39" s="63"/>
      <c r="N39" s="39"/>
      <c r="O39" s="38"/>
      <c r="P39" s="38"/>
      <c r="Q39" s="22"/>
      <c r="R39" s="22"/>
      <c r="S39" s="20"/>
    </row>
    <row r="40" spans="1:19" s="37" customFormat="1" ht="16.7" customHeight="1" x14ac:dyDescent="0.35">
      <c r="A40" s="35"/>
      <c r="B40" s="38"/>
      <c r="C40" s="65" t="s">
        <v>10</v>
      </c>
      <c r="D40" s="50"/>
      <c r="E40" s="50"/>
      <c r="F40" s="50"/>
      <c r="G40" s="50"/>
      <c r="H40" s="50"/>
      <c r="I40" s="74" t="s">
        <v>23</v>
      </c>
      <c r="J40" s="50"/>
      <c r="K40" s="50"/>
      <c r="L40" s="50"/>
      <c r="M40" s="63"/>
      <c r="N40" s="39"/>
      <c r="O40" s="38"/>
      <c r="P40" s="38"/>
      <c r="Q40" s="22"/>
      <c r="R40" s="22"/>
      <c r="S40" s="20"/>
    </row>
    <row r="41" spans="1:19" ht="16.7" customHeight="1" x14ac:dyDescent="0.35">
      <c r="A41" s="35"/>
      <c r="B41" s="38"/>
      <c r="C41" s="65" t="s">
        <v>3</v>
      </c>
      <c r="D41" s="52"/>
      <c r="E41" s="52"/>
      <c r="F41" s="52"/>
      <c r="G41" s="52"/>
      <c r="H41" s="52"/>
      <c r="I41" s="63" t="s">
        <v>4</v>
      </c>
      <c r="J41" s="52"/>
      <c r="K41" s="52"/>
      <c r="L41" s="52"/>
      <c r="M41" s="63"/>
      <c r="N41" s="39"/>
      <c r="O41" s="38"/>
      <c r="P41" s="38"/>
      <c r="Q41" s="22"/>
      <c r="R41" s="22"/>
      <c r="S41" s="20"/>
    </row>
    <row r="42" spans="1:19" ht="16.7" customHeight="1" x14ac:dyDescent="0.35">
      <c r="A42" s="35"/>
      <c r="B42" s="38"/>
      <c r="C42" s="65"/>
      <c r="D42" s="52"/>
      <c r="E42" s="52"/>
      <c r="F42" s="52"/>
      <c r="G42" s="52"/>
      <c r="H42" s="52"/>
      <c r="I42" s="52"/>
      <c r="J42" s="52"/>
      <c r="K42" s="52"/>
      <c r="L42" s="52"/>
      <c r="N42" s="69"/>
      <c r="O42" s="38"/>
      <c r="P42" s="69" t="s">
        <v>32</v>
      </c>
      <c r="Q42" s="69"/>
      <c r="S42" s="20"/>
    </row>
    <row r="43" spans="1:19" ht="16.7" customHeight="1" x14ac:dyDescent="0.35">
      <c r="A43" s="35"/>
      <c r="B43" s="38"/>
      <c r="C43" s="65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66"/>
      <c r="P43" s="39"/>
      <c r="Q43" s="38"/>
      <c r="R43" s="38"/>
      <c r="S43" s="20"/>
    </row>
    <row r="44" spans="1:19" s="36" customFormat="1" ht="9.1999999999999993" customHeight="1" x14ac:dyDescent="0.35">
      <c r="A44" s="35"/>
      <c r="B44" s="38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72"/>
      <c r="P44" s="38"/>
      <c r="Q44" s="38"/>
      <c r="R44" s="38"/>
      <c r="S44" s="35"/>
    </row>
    <row r="45" spans="1:19" s="36" customFormat="1" ht="399.9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</row>
  </sheetData>
  <sheetProtection algorithmName="SHA-512" hashValue="USvC/8GeqZjwuYbf8+MQ3rXE8kKJ9A02SI5KIZacA7NPUuokEnxElHCdKY09RBUWLPkHkWbnVmmU0nNhGfKMWA==" saltValue="Ia9pD+uwPNtKyyt+rf2FOA==" spinCount="100000" sheet="1" objects="1" scenarios="1"/>
  <mergeCells count="3">
    <mergeCell ref="C8:O8"/>
    <mergeCell ref="C36:H37"/>
    <mergeCell ref="E15:K15"/>
  </mergeCells>
  <phoneticPr fontId="0" type="noConversion"/>
  <dataValidations count="3">
    <dataValidation allowBlank="1" sqref="C38 M38 O44:O65530 C40:C43 D38:H43 I38 O5:O7 O1:O2 D9:N14 R18:R21 D1:N7 C45:N65530 T36:IU42 I43:N43 I42 J38:L42 N36:O42 P36:P65530 T43:IW1048576 Q1:IW17 P1:P16 O9:O16 D22:H35 I22:I34 J22:P35 Q22:R1048576 T18:IW35 S18:S1048576 C1:C34 A1:B1048576" xr:uid="{00000000-0002-0000-0000-000000000000}"/>
    <dataValidation type="decimal" allowBlank="1" showErrorMessage="1" error="Enter numeric values only" sqref="P19:P21 M19:M21 G19:J21" xr:uid="{00000000-0002-0000-0000-000002000000}">
      <formula1>0</formula1>
      <formula2>10000</formula2>
    </dataValidation>
    <dataValidation allowBlank="1" showInputMessage="1" sqref="E18:H18" xr:uid="{790B2816-1E9F-4DB5-9DC3-7B7C992228F6}"/>
  </dataValidations>
  <hyperlinks>
    <hyperlink ref="I41" r:id="rId1" display="mailto:info@megazyme.com" xr:uid="{00000000-0004-0000-0000-000000000000}"/>
    <hyperlink ref="I37" r:id="rId2" display="http://www.megazyme.com/" xr:uid="{00000000-0004-0000-0000-000001000000}"/>
    <hyperlink ref="I39" r:id="rId3" xr:uid="{00000000-0004-0000-0000-000003000000}"/>
    <hyperlink ref="I40" r:id="rId4" xr:uid="{C10B9E43-E59D-4F07-B0F3-0B274F60FAB9}"/>
  </hyperlinks>
  <pageMargins left="0.59055118110236227" right="0.59055118110236227" top="0.59055118110236227" bottom="0.98425196850393704" header="0.51181102362204722" footer="0.51181102362204722"/>
  <pageSetup paperSize="9" scale="58" orientation="portrait" horizontalDpi="360" verticalDpi="360" r:id="rId5"/>
  <headerFooter alignWithMargins="0">
    <oddFooter>&amp;LPrinted on &amp;D, Page &amp;P of &amp;N</oddFooter>
  </headerFooter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3"/>
  <sheetViews>
    <sheetView tabSelected="1" zoomScaleNormal="100" workbookViewId="0">
      <selection activeCell="S1" activeCellId="2" sqref="M1:M1048576 O1:O1048576 S1:S1048576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6.28515625" style="2" customWidth="1"/>
    <col min="5" max="11" width="11.42578125" style="2" customWidth="1"/>
    <col min="12" max="12" width="1.7109375" style="2" customWidth="1"/>
    <col min="13" max="13" width="10.42578125" style="2" hidden="1" customWidth="1"/>
    <col min="14" max="14" width="12.28515625" style="2" customWidth="1"/>
    <col min="15" max="15" width="10.42578125" style="2" hidden="1" customWidth="1"/>
    <col min="16" max="16" width="12.42578125" style="2" customWidth="1"/>
    <col min="17" max="17" width="1.7109375" style="2" customWidth="1"/>
    <col min="18" max="18" width="12.42578125" style="2" customWidth="1"/>
    <col min="19" max="19" width="11.7109375" style="2" hidden="1" customWidth="1"/>
    <col min="20" max="20" width="14.5703125" style="2" bestFit="1" customWidth="1"/>
    <col min="21" max="21" width="2.42578125" style="2" customWidth="1"/>
    <col min="22" max="22" width="139.7109375" style="2" customWidth="1"/>
    <col min="23" max="16384" width="12.28515625" style="2"/>
  </cols>
  <sheetData>
    <row r="1" spans="1:22" ht="7.7" customHeight="1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99.95" customHeight="1" x14ac:dyDescent="0.3">
      <c r="A2" s="8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7"/>
    </row>
    <row r="3" spans="1:22" ht="23.25" customHeight="1" x14ac:dyDescent="0.3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/>
    </row>
    <row r="4" spans="1:22" ht="15" customHeight="1" x14ac:dyDescent="0.3">
      <c r="A4" s="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7"/>
    </row>
    <row r="5" spans="1:22" x14ac:dyDescent="0.3">
      <c r="A5" s="8"/>
      <c r="B5" s="4"/>
      <c r="C5" s="5"/>
      <c r="D5" s="5" t="s">
        <v>11</v>
      </c>
      <c r="E5" s="88"/>
      <c r="F5" s="89"/>
      <c r="G5" s="89"/>
      <c r="H5" s="89"/>
      <c r="I5" s="89"/>
      <c r="J5" s="89"/>
      <c r="K5" s="90"/>
      <c r="L5" s="4"/>
      <c r="M5" s="4"/>
      <c r="N5" s="17"/>
      <c r="O5" s="17"/>
      <c r="P5" s="17"/>
      <c r="Q5" s="4"/>
      <c r="R5" s="17"/>
      <c r="S5" s="4"/>
      <c r="T5" s="4"/>
      <c r="U5" s="4"/>
      <c r="V5" s="7"/>
    </row>
    <row r="6" spans="1:22" ht="15.2" customHeight="1" x14ac:dyDescent="0.3">
      <c r="A6" s="8"/>
      <c r="B6" s="4"/>
      <c r="C6" s="4"/>
      <c r="D6" s="4"/>
      <c r="E6" s="4"/>
      <c r="F6" s="4"/>
      <c r="G6" s="4"/>
      <c r="H6" s="4"/>
      <c r="I6" s="4"/>
      <c r="J6" s="4"/>
      <c r="K6" s="4"/>
      <c r="M6" s="30"/>
      <c r="N6" s="4"/>
      <c r="O6" s="4"/>
      <c r="P6" s="4"/>
      <c r="Q6" s="4"/>
      <c r="R6" s="4"/>
      <c r="S6" s="4"/>
      <c r="T6" s="10"/>
      <c r="U6" s="4"/>
      <c r="V6" s="7"/>
    </row>
    <row r="7" spans="1:22" s="3" customFormat="1" x14ac:dyDescent="0.3">
      <c r="A7" s="8"/>
      <c r="B7" s="4"/>
      <c r="C7" s="9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7"/>
    </row>
    <row r="8" spans="1:22" s="3" customFormat="1" x14ac:dyDescent="0.3">
      <c r="A8" s="8"/>
      <c r="B8" s="4"/>
      <c r="D8" s="4"/>
      <c r="E8" s="4"/>
      <c r="F8" s="4"/>
      <c r="G8" s="5" t="s">
        <v>12</v>
      </c>
      <c r="H8" s="4"/>
      <c r="I8" s="4"/>
      <c r="J8" s="4"/>
      <c r="K8" s="4"/>
      <c r="L8" s="4"/>
      <c r="M8" s="4"/>
      <c r="N8" s="5" t="s">
        <v>1</v>
      </c>
      <c r="O8" s="4"/>
      <c r="P8" s="41"/>
      <c r="Q8" s="4"/>
      <c r="R8" s="4"/>
      <c r="S8" s="4"/>
      <c r="T8" s="4"/>
      <c r="U8" s="4"/>
      <c r="V8" s="7"/>
    </row>
    <row r="9" spans="1:22" s="15" customFormat="1" ht="57" customHeight="1" x14ac:dyDescent="0.3">
      <c r="A9" s="11"/>
      <c r="B9" s="12"/>
      <c r="C9" s="13"/>
      <c r="D9" s="76" t="s">
        <v>0</v>
      </c>
      <c r="E9" s="77" t="s">
        <v>35</v>
      </c>
      <c r="F9" s="77" t="s">
        <v>36</v>
      </c>
      <c r="G9" s="77" t="s">
        <v>37</v>
      </c>
      <c r="H9" s="77" t="s">
        <v>38</v>
      </c>
      <c r="I9" s="78" t="s">
        <v>13</v>
      </c>
      <c r="J9" s="78" t="s">
        <v>24</v>
      </c>
      <c r="K9" s="78" t="s">
        <v>14</v>
      </c>
      <c r="L9" s="79"/>
      <c r="M9" s="80" t="s">
        <v>19</v>
      </c>
      <c r="N9" s="81" t="s">
        <v>33</v>
      </c>
      <c r="O9" s="80" t="s">
        <v>25</v>
      </c>
      <c r="P9" s="81" t="s">
        <v>26</v>
      </c>
      <c r="Q9" s="79"/>
      <c r="R9" s="78" t="s">
        <v>27</v>
      </c>
      <c r="S9" s="80" t="s">
        <v>28</v>
      </c>
      <c r="T9" s="81" t="s">
        <v>29</v>
      </c>
      <c r="U9" s="14"/>
      <c r="V9" s="7"/>
    </row>
    <row r="10" spans="1:22" x14ac:dyDescent="0.3">
      <c r="A10" s="8"/>
      <c r="B10" s="4"/>
      <c r="C10" s="1">
        <v>1</v>
      </c>
      <c r="D10" s="18"/>
      <c r="E10" s="18"/>
      <c r="F10" s="18"/>
      <c r="G10" s="19"/>
      <c r="H10" s="19"/>
      <c r="I10" s="46">
        <v>0.1</v>
      </c>
      <c r="J10" s="70">
        <v>10</v>
      </c>
      <c r="K10" s="18">
        <v>1</v>
      </c>
      <c r="L10" s="6"/>
      <c r="M10" s="82" t="str">
        <f t="shared" ref="M10:M49" si="0">IF(OR(ISBLANK(Blank_A1),ISBLANK(Blank_A2),ISBLANK(A1_sample),ISBLANK(A2_sample)),"",(A2_sample-A1_sample)-(Blank_A2-Blank_A1))</f>
        <v/>
      </c>
      <c r="N10" s="16" t="str">
        <f>M10</f>
        <v/>
      </c>
      <c r="O10" s="67" t="str">
        <f>IF(OR(ISBLANK(Blank_A1),ISBLANK(Blank_A2),ISBLANK(A1_sample),ISBLANK(A2_sample),ISBLANK(Sample_volume),ISBLANK(Reaction_time__mins),ISBLANK(Dilution)),"",((M10*0.300595238095238/Sample_volume/Reaction_time__mins*Dilution)))</f>
        <v/>
      </c>
      <c r="P10" s="16" t="str">
        <f>O10</f>
        <v/>
      </c>
      <c r="Q10" s="6"/>
      <c r="R10" s="45"/>
      <c r="S10" s="67" t="str">
        <f t="shared" ref="S10:S49" si="1">IF(OR(ISBLANK(Sample__mg_mL),Activity__U_mL=""),"",(Activity__U_mL*1000000)/Sample__mg_mL)</f>
        <v/>
      </c>
      <c r="T10" s="16" t="str">
        <f>S10</f>
        <v/>
      </c>
      <c r="U10" s="4"/>
      <c r="V10" s="7"/>
    </row>
    <row r="11" spans="1:22" x14ac:dyDescent="0.3">
      <c r="A11" s="8"/>
      <c r="B11" s="4"/>
      <c r="C11" s="1">
        <v>2</v>
      </c>
      <c r="D11" s="18"/>
      <c r="E11" s="18"/>
      <c r="F11" s="18"/>
      <c r="G11" s="19"/>
      <c r="H11" s="19"/>
      <c r="I11" s="46">
        <v>0.1</v>
      </c>
      <c r="J11" s="70">
        <v>10</v>
      </c>
      <c r="K11" s="18">
        <v>1</v>
      </c>
      <c r="L11" s="6"/>
      <c r="M11" s="82" t="str">
        <f t="shared" si="0"/>
        <v/>
      </c>
      <c r="N11" s="16" t="str">
        <f t="shared" ref="N11:N48" si="2">M11</f>
        <v/>
      </c>
      <c r="O11" s="67" t="str">
        <f>IF(OR(ISBLANK(Blank_A1),ISBLANK(Blank_A2),ISBLANK(A1_sample),ISBLANK(A2_sample),ISBLANK(Sample_volume),ISBLANK(Reaction_time__mins),ISBLANK(Dilution)),"",((M11*0.300595238095238/Sample_volume/Reaction_time__mins*Dilution)))</f>
        <v/>
      </c>
      <c r="P11" s="16" t="str">
        <f>O11</f>
        <v/>
      </c>
      <c r="Q11" s="6"/>
      <c r="R11" s="45"/>
      <c r="S11" s="67" t="str">
        <f t="shared" si="1"/>
        <v/>
      </c>
      <c r="T11" s="16" t="str">
        <f t="shared" ref="T11:T48" si="3">S11</f>
        <v/>
      </c>
      <c r="U11" s="4"/>
      <c r="V11" s="7"/>
    </row>
    <row r="12" spans="1:22" x14ac:dyDescent="0.3">
      <c r="A12" s="8"/>
      <c r="B12" s="4"/>
      <c r="C12" s="1">
        <v>3</v>
      </c>
      <c r="D12" s="18"/>
      <c r="E12" s="18"/>
      <c r="F12" s="18"/>
      <c r="G12" s="19"/>
      <c r="H12" s="19"/>
      <c r="I12" s="46">
        <v>0.1</v>
      </c>
      <c r="J12" s="70">
        <v>10</v>
      </c>
      <c r="K12" s="18">
        <v>1</v>
      </c>
      <c r="L12" s="6"/>
      <c r="M12" s="82" t="str">
        <f t="shared" si="0"/>
        <v/>
      </c>
      <c r="N12" s="16" t="str">
        <f t="shared" si="2"/>
        <v/>
      </c>
      <c r="O12" s="67" t="str">
        <f>IF(OR(ISBLANK(Blank_A1),ISBLANK(Blank_A2),ISBLANK(A1_sample),ISBLANK(A2_sample),ISBLANK(Sample_volume),ISBLANK(Reaction_time__mins),ISBLANK(Dilution)),"",((M12*0.300595238095238/Sample_volume/Reaction_time__mins*Dilution)))</f>
        <v/>
      </c>
      <c r="P12" s="16" t="str">
        <f t="shared" ref="P12:P49" si="4">O12</f>
        <v/>
      </c>
      <c r="Q12" s="6"/>
      <c r="R12" s="45"/>
      <c r="S12" s="67" t="str">
        <f t="shared" si="1"/>
        <v/>
      </c>
      <c r="T12" s="16" t="str">
        <f t="shared" si="3"/>
        <v/>
      </c>
      <c r="U12" s="4"/>
      <c r="V12" s="7"/>
    </row>
    <row r="13" spans="1:22" x14ac:dyDescent="0.3">
      <c r="A13" s="8"/>
      <c r="B13" s="4"/>
      <c r="C13" s="1">
        <v>4</v>
      </c>
      <c r="D13" s="18"/>
      <c r="E13" s="18"/>
      <c r="F13" s="18"/>
      <c r="G13" s="19"/>
      <c r="H13" s="19"/>
      <c r="I13" s="46">
        <v>0.1</v>
      </c>
      <c r="J13" s="70">
        <v>10</v>
      </c>
      <c r="K13" s="18">
        <v>1</v>
      </c>
      <c r="L13" s="6"/>
      <c r="M13" s="82" t="str">
        <f t="shared" si="0"/>
        <v/>
      </c>
      <c r="N13" s="16" t="str">
        <f t="shared" si="2"/>
        <v/>
      </c>
      <c r="O13" s="67" t="str">
        <f>IF(OR(ISBLANK(Blank_A1),ISBLANK(Blank_A2),ISBLANK(A1_sample),ISBLANK(A2_sample),ISBLANK(Sample_volume),ISBLANK(Reaction_time__mins),ISBLANK(Dilution)),"",((M13*0.300595238095238/Sample_volume/Reaction_time__mins*Dilution)))</f>
        <v/>
      </c>
      <c r="P13" s="16" t="str">
        <f t="shared" si="4"/>
        <v/>
      </c>
      <c r="Q13" s="6"/>
      <c r="R13" s="45"/>
      <c r="S13" s="67" t="str">
        <f t="shared" si="1"/>
        <v/>
      </c>
      <c r="T13" s="16" t="str">
        <f t="shared" si="3"/>
        <v/>
      </c>
      <c r="U13" s="4"/>
      <c r="V13" s="7"/>
    </row>
    <row r="14" spans="1:22" x14ac:dyDescent="0.3">
      <c r="A14" s="8"/>
      <c r="B14" s="4"/>
      <c r="C14" s="1">
        <v>5</v>
      </c>
      <c r="D14" s="18"/>
      <c r="E14" s="18"/>
      <c r="F14" s="18"/>
      <c r="G14" s="19"/>
      <c r="H14" s="19"/>
      <c r="I14" s="46">
        <v>0.1</v>
      </c>
      <c r="J14" s="70">
        <v>10</v>
      </c>
      <c r="K14" s="18">
        <v>1</v>
      </c>
      <c r="L14" s="6"/>
      <c r="M14" s="82" t="str">
        <f t="shared" si="0"/>
        <v/>
      </c>
      <c r="N14" s="16" t="str">
        <f t="shared" si="2"/>
        <v/>
      </c>
      <c r="O14" s="67" t="str">
        <f>IF(OR(ISBLANK(Blank_A1),ISBLANK(Blank_A2),ISBLANK(A1_sample),ISBLANK(A2_sample),ISBLANK(Sample_volume),ISBLANK(Reaction_time__mins),ISBLANK(Dilution)),"",((M14*0.300595238095238/Sample_volume/Reaction_time__mins*Dilution)))</f>
        <v/>
      </c>
      <c r="P14" s="16" t="str">
        <f t="shared" si="4"/>
        <v/>
      </c>
      <c r="Q14" s="6"/>
      <c r="R14" s="45"/>
      <c r="S14" s="67" t="str">
        <f t="shared" si="1"/>
        <v/>
      </c>
      <c r="T14" s="16" t="str">
        <f t="shared" si="3"/>
        <v/>
      </c>
      <c r="U14" s="4"/>
      <c r="V14" s="7"/>
    </row>
    <row r="15" spans="1:22" x14ac:dyDescent="0.3">
      <c r="A15" s="8"/>
      <c r="B15" s="4"/>
      <c r="C15" s="1">
        <v>6</v>
      </c>
      <c r="D15" s="18"/>
      <c r="E15" s="18"/>
      <c r="F15" s="18"/>
      <c r="G15" s="19"/>
      <c r="H15" s="19"/>
      <c r="I15" s="46">
        <v>0.1</v>
      </c>
      <c r="J15" s="70">
        <v>10</v>
      </c>
      <c r="K15" s="18">
        <v>1</v>
      </c>
      <c r="L15" s="6"/>
      <c r="M15" s="82" t="str">
        <f t="shared" si="0"/>
        <v/>
      </c>
      <c r="N15" s="16" t="str">
        <f t="shared" si="2"/>
        <v/>
      </c>
      <c r="O15" s="67" t="str">
        <f>IF(OR(ISBLANK(Blank_A1),ISBLANK(Blank_A2),ISBLANK(A1_sample),ISBLANK(A2_sample),ISBLANK(Sample_volume),ISBLANK(Reaction_time__mins),ISBLANK(Dilution)),"",((M15*0.300595238095238/Sample_volume/Reaction_time__mins*Dilution)))</f>
        <v/>
      </c>
      <c r="P15" s="16" t="str">
        <f t="shared" si="4"/>
        <v/>
      </c>
      <c r="Q15" s="6"/>
      <c r="R15" s="45"/>
      <c r="S15" s="67" t="str">
        <f t="shared" si="1"/>
        <v/>
      </c>
      <c r="T15" s="16" t="str">
        <f t="shared" si="3"/>
        <v/>
      </c>
      <c r="U15" s="4"/>
      <c r="V15" s="7"/>
    </row>
    <row r="16" spans="1:22" x14ac:dyDescent="0.3">
      <c r="A16" s="8"/>
      <c r="B16" s="4"/>
      <c r="C16" s="1">
        <v>7</v>
      </c>
      <c r="D16" s="18"/>
      <c r="E16" s="18"/>
      <c r="F16" s="18"/>
      <c r="G16" s="19"/>
      <c r="H16" s="19"/>
      <c r="I16" s="46">
        <v>0.1</v>
      </c>
      <c r="J16" s="70">
        <v>10</v>
      </c>
      <c r="K16" s="18">
        <v>1</v>
      </c>
      <c r="L16" s="6"/>
      <c r="M16" s="82" t="str">
        <f t="shared" si="0"/>
        <v/>
      </c>
      <c r="N16" s="16" t="str">
        <f t="shared" si="2"/>
        <v/>
      </c>
      <c r="O16" s="67" t="str">
        <f>IF(OR(ISBLANK(Blank_A1),ISBLANK(Blank_A2),ISBLANK(A1_sample),ISBLANK(A2_sample),ISBLANK(Sample_volume),ISBLANK(Reaction_time__mins),ISBLANK(Dilution)),"",((M16*0.300595238095238/Sample_volume/Reaction_time__mins*Dilution)))</f>
        <v/>
      </c>
      <c r="P16" s="16" t="str">
        <f t="shared" si="4"/>
        <v/>
      </c>
      <c r="Q16" s="6"/>
      <c r="R16" s="45"/>
      <c r="S16" s="67" t="str">
        <f t="shared" si="1"/>
        <v/>
      </c>
      <c r="T16" s="16" t="str">
        <f t="shared" si="3"/>
        <v/>
      </c>
      <c r="U16" s="4"/>
      <c r="V16" s="7"/>
    </row>
    <row r="17" spans="1:22" x14ac:dyDescent="0.3">
      <c r="A17" s="8"/>
      <c r="B17" s="4"/>
      <c r="C17" s="1">
        <v>8</v>
      </c>
      <c r="D17" s="18"/>
      <c r="E17" s="18"/>
      <c r="F17" s="18"/>
      <c r="G17" s="19"/>
      <c r="H17" s="19"/>
      <c r="I17" s="46">
        <v>0.1</v>
      </c>
      <c r="J17" s="70">
        <v>10</v>
      </c>
      <c r="K17" s="18">
        <v>1</v>
      </c>
      <c r="L17" s="6"/>
      <c r="M17" s="82" t="str">
        <f t="shared" si="0"/>
        <v/>
      </c>
      <c r="N17" s="16" t="str">
        <f t="shared" si="2"/>
        <v/>
      </c>
      <c r="O17" s="67" t="str">
        <f>IF(OR(ISBLANK(Blank_A1),ISBLANK(Blank_A2),ISBLANK(A1_sample),ISBLANK(A2_sample),ISBLANK(Sample_volume),ISBLANK(Reaction_time__mins),ISBLANK(Dilution)),"",((M17*0.300595238095238/Sample_volume/Reaction_time__mins*Dilution)))</f>
        <v/>
      </c>
      <c r="P17" s="16" t="str">
        <f t="shared" si="4"/>
        <v/>
      </c>
      <c r="Q17" s="6"/>
      <c r="R17" s="45"/>
      <c r="S17" s="67" t="str">
        <f t="shared" si="1"/>
        <v/>
      </c>
      <c r="T17" s="16" t="str">
        <f t="shared" si="3"/>
        <v/>
      </c>
      <c r="U17" s="4"/>
      <c r="V17" s="7"/>
    </row>
    <row r="18" spans="1:22" x14ac:dyDescent="0.3">
      <c r="A18" s="8"/>
      <c r="B18" s="4"/>
      <c r="C18" s="1">
        <v>9</v>
      </c>
      <c r="D18" s="18"/>
      <c r="E18" s="18"/>
      <c r="F18" s="18"/>
      <c r="G18" s="19"/>
      <c r="H18" s="19"/>
      <c r="I18" s="46">
        <v>0.1</v>
      </c>
      <c r="J18" s="70">
        <v>10</v>
      </c>
      <c r="K18" s="18">
        <v>1</v>
      </c>
      <c r="L18" s="6"/>
      <c r="M18" s="82" t="str">
        <f t="shared" si="0"/>
        <v/>
      </c>
      <c r="N18" s="16" t="str">
        <f t="shared" si="2"/>
        <v/>
      </c>
      <c r="O18" s="67" t="str">
        <f>IF(OR(ISBLANK(Blank_A1),ISBLANK(Blank_A2),ISBLANK(A1_sample),ISBLANK(A2_sample),ISBLANK(Sample_volume),ISBLANK(Reaction_time__mins),ISBLANK(Dilution)),"",((M18*0.300595238095238/Sample_volume/Reaction_time__mins*Dilution)))</f>
        <v/>
      </c>
      <c r="P18" s="16" t="str">
        <f t="shared" si="4"/>
        <v/>
      </c>
      <c r="Q18" s="6"/>
      <c r="R18" s="45"/>
      <c r="S18" s="67" t="str">
        <f t="shared" si="1"/>
        <v/>
      </c>
      <c r="T18" s="16" t="str">
        <f t="shared" si="3"/>
        <v/>
      </c>
      <c r="U18" s="4"/>
      <c r="V18" s="7"/>
    </row>
    <row r="19" spans="1:22" x14ac:dyDescent="0.3">
      <c r="A19" s="8"/>
      <c r="B19" s="4"/>
      <c r="C19" s="1">
        <v>10</v>
      </c>
      <c r="D19" s="18"/>
      <c r="E19" s="18"/>
      <c r="F19" s="18"/>
      <c r="G19" s="19"/>
      <c r="H19" s="19"/>
      <c r="I19" s="46">
        <v>0.1</v>
      </c>
      <c r="J19" s="70">
        <v>10</v>
      </c>
      <c r="K19" s="18">
        <v>1</v>
      </c>
      <c r="L19" s="6"/>
      <c r="M19" s="82" t="str">
        <f t="shared" si="0"/>
        <v/>
      </c>
      <c r="N19" s="16" t="str">
        <f t="shared" si="2"/>
        <v/>
      </c>
      <c r="O19" s="67" t="str">
        <f>IF(OR(ISBLANK(Blank_A1),ISBLANK(Blank_A2),ISBLANK(A1_sample),ISBLANK(A2_sample),ISBLANK(Sample_volume),ISBLANK(Reaction_time__mins),ISBLANK(Dilution)),"",((M19*0.300595238095238/Sample_volume/Reaction_time__mins*Dilution)))</f>
        <v/>
      </c>
      <c r="P19" s="16" t="str">
        <f t="shared" si="4"/>
        <v/>
      </c>
      <c r="Q19" s="6"/>
      <c r="R19" s="45"/>
      <c r="S19" s="67" t="str">
        <f t="shared" si="1"/>
        <v/>
      </c>
      <c r="T19" s="16" t="str">
        <f t="shared" si="3"/>
        <v/>
      </c>
      <c r="U19" s="4"/>
      <c r="V19" s="7"/>
    </row>
    <row r="20" spans="1:22" x14ac:dyDescent="0.3">
      <c r="A20" s="8"/>
      <c r="B20" s="4"/>
      <c r="C20" s="1">
        <v>11</v>
      </c>
      <c r="D20" s="18"/>
      <c r="E20" s="18"/>
      <c r="F20" s="18"/>
      <c r="G20" s="19"/>
      <c r="H20" s="19"/>
      <c r="I20" s="46">
        <v>0.1</v>
      </c>
      <c r="J20" s="70">
        <v>10</v>
      </c>
      <c r="K20" s="18">
        <v>1</v>
      </c>
      <c r="L20" s="6"/>
      <c r="M20" s="82" t="str">
        <f t="shared" si="0"/>
        <v/>
      </c>
      <c r="N20" s="16" t="str">
        <f t="shared" si="2"/>
        <v/>
      </c>
      <c r="O20" s="67" t="str">
        <f>IF(OR(ISBLANK(Blank_A1),ISBLANK(Blank_A2),ISBLANK(A1_sample),ISBLANK(A2_sample),ISBLANK(Sample_volume),ISBLANK(Reaction_time__mins),ISBLANK(Dilution)),"",((M20*0.300595238095238/Sample_volume/Reaction_time__mins*Dilution)))</f>
        <v/>
      </c>
      <c r="P20" s="16" t="str">
        <f t="shared" si="4"/>
        <v/>
      </c>
      <c r="Q20" s="6"/>
      <c r="R20" s="45"/>
      <c r="S20" s="67" t="str">
        <f t="shared" si="1"/>
        <v/>
      </c>
      <c r="T20" s="16" t="str">
        <f t="shared" si="3"/>
        <v/>
      </c>
      <c r="U20" s="4"/>
      <c r="V20" s="7"/>
    </row>
    <row r="21" spans="1:22" x14ac:dyDescent="0.3">
      <c r="A21" s="8"/>
      <c r="B21" s="4"/>
      <c r="C21" s="1">
        <v>12</v>
      </c>
      <c r="D21" s="18"/>
      <c r="E21" s="18"/>
      <c r="F21" s="18"/>
      <c r="G21" s="19"/>
      <c r="H21" s="19"/>
      <c r="I21" s="46">
        <v>0.1</v>
      </c>
      <c r="J21" s="70">
        <v>10</v>
      </c>
      <c r="K21" s="18">
        <v>1</v>
      </c>
      <c r="L21" s="6"/>
      <c r="M21" s="82" t="str">
        <f t="shared" si="0"/>
        <v/>
      </c>
      <c r="N21" s="16" t="str">
        <f t="shared" si="2"/>
        <v/>
      </c>
      <c r="O21" s="67" t="str">
        <f>IF(OR(ISBLANK(Blank_A1),ISBLANK(Blank_A2),ISBLANK(A1_sample),ISBLANK(A2_sample),ISBLANK(Sample_volume),ISBLANK(Reaction_time__mins),ISBLANK(Dilution)),"",((M21*0.300595238095238/Sample_volume/Reaction_time__mins*Dilution)))</f>
        <v/>
      </c>
      <c r="P21" s="16" t="str">
        <f t="shared" si="4"/>
        <v/>
      </c>
      <c r="Q21" s="6"/>
      <c r="R21" s="45"/>
      <c r="S21" s="67" t="str">
        <f t="shared" si="1"/>
        <v/>
      </c>
      <c r="T21" s="16" t="str">
        <f t="shared" si="3"/>
        <v/>
      </c>
      <c r="U21" s="4"/>
      <c r="V21" s="7"/>
    </row>
    <row r="22" spans="1:22" x14ac:dyDescent="0.3">
      <c r="A22" s="8"/>
      <c r="B22" s="4"/>
      <c r="C22" s="1">
        <v>13</v>
      </c>
      <c r="D22" s="18"/>
      <c r="E22" s="18"/>
      <c r="F22" s="18"/>
      <c r="G22" s="19"/>
      <c r="H22" s="19"/>
      <c r="I22" s="46">
        <v>0.1</v>
      </c>
      <c r="J22" s="70">
        <v>10</v>
      </c>
      <c r="K22" s="18">
        <v>1</v>
      </c>
      <c r="L22" s="6"/>
      <c r="M22" s="82" t="str">
        <f t="shared" si="0"/>
        <v/>
      </c>
      <c r="N22" s="16" t="str">
        <f t="shared" si="2"/>
        <v/>
      </c>
      <c r="O22" s="67" t="str">
        <f>IF(OR(ISBLANK(Blank_A1),ISBLANK(Blank_A2),ISBLANK(A1_sample),ISBLANK(A2_sample),ISBLANK(Sample_volume),ISBLANK(Reaction_time__mins),ISBLANK(Dilution)),"",((M22*0.300595238095238/Sample_volume/Reaction_time__mins*Dilution)))</f>
        <v/>
      </c>
      <c r="P22" s="16" t="str">
        <f t="shared" si="4"/>
        <v/>
      </c>
      <c r="Q22" s="6"/>
      <c r="R22" s="45"/>
      <c r="S22" s="67" t="str">
        <f t="shared" si="1"/>
        <v/>
      </c>
      <c r="T22" s="16" t="str">
        <f t="shared" si="3"/>
        <v/>
      </c>
      <c r="U22" s="4"/>
      <c r="V22" s="7"/>
    </row>
    <row r="23" spans="1:22" x14ac:dyDescent="0.3">
      <c r="A23" s="8"/>
      <c r="B23" s="4"/>
      <c r="C23" s="1">
        <v>14</v>
      </c>
      <c r="D23" s="18"/>
      <c r="E23" s="18"/>
      <c r="F23" s="18"/>
      <c r="G23" s="19"/>
      <c r="H23" s="19"/>
      <c r="I23" s="46">
        <v>0.1</v>
      </c>
      <c r="J23" s="70">
        <v>10</v>
      </c>
      <c r="K23" s="18">
        <v>1</v>
      </c>
      <c r="L23" s="6"/>
      <c r="M23" s="82" t="str">
        <f t="shared" si="0"/>
        <v/>
      </c>
      <c r="N23" s="16" t="str">
        <f t="shared" si="2"/>
        <v/>
      </c>
      <c r="O23" s="67" t="str">
        <f>IF(OR(ISBLANK(Blank_A1),ISBLANK(Blank_A2),ISBLANK(A1_sample),ISBLANK(A2_sample),ISBLANK(Sample_volume),ISBLANK(Reaction_time__mins),ISBLANK(Dilution)),"",((M23*0.300595238095238/Sample_volume/Reaction_time__mins*Dilution)))</f>
        <v/>
      </c>
      <c r="P23" s="16" t="str">
        <f t="shared" si="4"/>
        <v/>
      </c>
      <c r="Q23" s="6"/>
      <c r="R23" s="45"/>
      <c r="S23" s="67" t="str">
        <f t="shared" si="1"/>
        <v/>
      </c>
      <c r="T23" s="16" t="str">
        <f t="shared" si="3"/>
        <v/>
      </c>
      <c r="U23" s="4"/>
      <c r="V23" s="7"/>
    </row>
    <row r="24" spans="1:22" x14ac:dyDescent="0.3">
      <c r="A24" s="8"/>
      <c r="B24" s="4"/>
      <c r="C24" s="1">
        <v>15</v>
      </c>
      <c r="D24" s="18"/>
      <c r="E24" s="18"/>
      <c r="F24" s="18"/>
      <c r="G24" s="19"/>
      <c r="H24" s="19"/>
      <c r="I24" s="46">
        <v>0.1</v>
      </c>
      <c r="J24" s="70">
        <v>10</v>
      </c>
      <c r="K24" s="18">
        <v>1</v>
      </c>
      <c r="L24" s="6"/>
      <c r="M24" s="82" t="str">
        <f t="shared" si="0"/>
        <v/>
      </c>
      <c r="N24" s="16" t="str">
        <f t="shared" si="2"/>
        <v/>
      </c>
      <c r="O24" s="67" t="str">
        <f>IF(OR(ISBLANK(Blank_A1),ISBLANK(Blank_A2),ISBLANK(A1_sample),ISBLANK(A2_sample),ISBLANK(Sample_volume),ISBLANK(Reaction_time__mins),ISBLANK(Dilution)),"",((M24*0.300595238095238/Sample_volume/Reaction_time__mins*Dilution)))</f>
        <v/>
      </c>
      <c r="P24" s="16" t="str">
        <f t="shared" si="4"/>
        <v/>
      </c>
      <c r="Q24" s="6"/>
      <c r="R24" s="45"/>
      <c r="S24" s="67" t="str">
        <f t="shared" si="1"/>
        <v/>
      </c>
      <c r="T24" s="16" t="str">
        <f t="shared" si="3"/>
        <v/>
      </c>
      <c r="U24" s="4"/>
      <c r="V24" s="7"/>
    </row>
    <row r="25" spans="1:22" x14ac:dyDescent="0.3">
      <c r="A25" s="8"/>
      <c r="B25" s="4"/>
      <c r="C25" s="1">
        <v>16</v>
      </c>
      <c r="D25" s="18"/>
      <c r="E25" s="18"/>
      <c r="F25" s="18"/>
      <c r="G25" s="19"/>
      <c r="H25" s="19"/>
      <c r="I25" s="46">
        <v>0.1</v>
      </c>
      <c r="J25" s="70">
        <v>10</v>
      </c>
      <c r="K25" s="18">
        <v>1</v>
      </c>
      <c r="L25" s="6"/>
      <c r="M25" s="82" t="str">
        <f t="shared" si="0"/>
        <v/>
      </c>
      <c r="N25" s="16" t="str">
        <f t="shared" si="2"/>
        <v/>
      </c>
      <c r="O25" s="67" t="str">
        <f>IF(OR(ISBLANK(Blank_A1),ISBLANK(Blank_A2),ISBLANK(A1_sample),ISBLANK(A2_sample),ISBLANK(Sample_volume),ISBLANK(Reaction_time__mins),ISBLANK(Dilution)),"",((M25*0.300595238095238/Sample_volume/Reaction_time__mins*Dilution)))</f>
        <v/>
      </c>
      <c r="P25" s="16" t="str">
        <f t="shared" si="4"/>
        <v/>
      </c>
      <c r="Q25" s="6"/>
      <c r="R25" s="45"/>
      <c r="S25" s="67" t="str">
        <f t="shared" si="1"/>
        <v/>
      </c>
      <c r="T25" s="16" t="str">
        <f t="shared" si="3"/>
        <v/>
      </c>
      <c r="U25" s="4"/>
      <c r="V25" s="7"/>
    </row>
    <row r="26" spans="1:22" x14ac:dyDescent="0.3">
      <c r="A26" s="8"/>
      <c r="B26" s="4"/>
      <c r="C26" s="1">
        <v>17</v>
      </c>
      <c r="D26" s="18"/>
      <c r="E26" s="18"/>
      <c r="F26" s="18"/>
      <c r="G26" s="19"/>
      <c r="H26" s="19"/>
      <c r="I26" s="46">
        <v>0.1</v>
      </c>
      <c r="J26" s="70">
        <v>10</v>
      </c>
      <c r="K26" s="18">
        <v>1</v>
      </c>
      <c r="L26" s="6"/>
      <c r="M26" s="82" t="str">
        <f t="shared" si="0"/>
        <v/>
      </c>
      <c r="N26" s="16" t="str">
        <f t="shared" si="2"/>
        <v/>
      </c>
      <c r="O26" s="67" t="str">
        <f>IF(OR(ISBLANK(Blank_A1),ISBLANK(Blank_A2),ISBLANK(A1_sample),ISBLANK(A2_sample),ISBLANK(Sample_volume),ISBLANK(Reaction_time__mins),ISBLANK(Dilution)),"",((M26*0.300595238095238/Sample_volume/Reaction_time__mins*Dilution)))</f>
        <v/>
      </c>
      <c r="P26" s="16" t="str">
        <f t="shared" si="4"/>
        <v/>
      </c>
      <c r="Q26" s="6"/>
      <c r="R26" s="45"/>
      <c r="S26" s="67" t="str">
        <f t="shared" si="1"/>
        <v/>
      </c>
      <c r="T26" s="16" t="str">
        <f t="shared" si="3"/>
        <v/>
      </c>
      <c r="U26" s="4"/>
      <c r="V26" s="7"/>
    </row>
    <row r="27" spans="1:22" x14ac:dyDescent="0.3">
      <c r="A27" s="8"/>
      <c r="B27" s="4"/>
      <c r="C27" s="1">
        <v>18</v>
      </c>
      <c r="D27" s="18"/>
      <c r="E27" s="18"/>
      <c r="F27" s="18"/>
      <c r="G27" s="19"/>
      <c r="H27" s="19"/>
      <c r="I27" s="46">
        <v>0.1</v>
      </c>
      <c r="J27" s="70">
        <v>10</v>
      </c>
      <c r="K27" s="18">
        <v>1</v>
      </c>
      <c r="L27" s="6"/>
      <c r="M27" s="82" t="str">
        <f t="shared" si="0"/>
        <v/>
      </c>
      <c r="N27" s="16" t="str">
        <f t="shared" si="2"/>
        <v/>
      </c>
      <c r="O27" s="67" t="str">
        <f>IF(OR(ISBLANK(Blank_A1),ISBLANK(Blank_A2),ISBLANK(A1_sample),ISBLANK(A2_sample),ISBLANK(Sample_volume),ISBLANK(Reaction_time__mins),ISBLANK(Dilution)),"",((M27*0.300595238095238/Sample_volume/Reaction_time__mins*Dilution)))</f>
        <v/>
      </c>
      <c r="P27" s="16" t="str">
        <f t="shared" si="4"/>
        <v/>
      </c>
      <c r="Q27" s="6"/>
      <c r="R27" s="45"/>
      <c r="S27" s="67" t="str">
        <f t="shared" si="1"/>
        <v/>
      </c>
      <c r="T27" s="16" t="str">
        <f t="shared" si="3"/>
        <v/>
      </c>
      <c r="U27" s="4"/>
      <c r="V27" s="7"/>
    </row>
    <row r="28" spans="1:22" x14ac:dyDescent="0.3">
      <c r="A28" s="8"/>
      <c r="B28" s="4"/>
      <c r="C28" s="1">
        <v>19</v>
      </c>
      <c r="D28" s="18"/>
      <c r="E28" s="18"/>
      <c r="F28" s="18"/>
      <c r="G28" s="19"/>
      <c r="H28" s="19"/>
      <c r="I28" s="46">
        <v>0.1</v>
      </c>
      <c r="J28" s="70">
        <v>10</v>
      </c>
      <c r="K28" s="18">
        <v>1</v>
      </c>
      <c r="L28" s="6"/>
      <c r="M28" s="82" t="str">
        <f t="shared" si="0"/>
        <v/>
      </c>
      <c r="N28" s="16" t="str">
        <f t="shared" si="2"/>
        <v/>
      </c>
      <c r="O28" s="67" t="str">
        <f>IF(OR(ISBLANK(Blank_A1),ISBLANK(Blank_A2),ISBLANK(A1_sample),ISBLANK(A2_sample),ISBLANK(Sample_volume),ISBLANK(Reaction_time__mins),ISBLANK(Dilution)),"",((M28*0.300595238095238/Sample_volume/Reaction_time__mins*Dilution)))</f>
        <v/>
      </c>
      <c r="P28" s="16" t="str">
        <f t="shared" si="4"/>
        <v/>
      </c>
      <c r="Q28" s="6"/>
      <c r="R28" s="45"/>
      <c r="S28" s="67" t="str">
        <f t="shared" si="1"/>
        <v/>
      </c>
      <c r="T28" s="16" t="str">
        <f t="shared" si="3"/>
        <v/>
      </c>
      <c r="U28" s="4"/>
      <c r="V28" s="7"/>
    </row>
    <row r="29" spans="1:22" x14ac:dyDescent="0.3">
      <c r="A29" s="8"/>
      <c r="B29" s="4"/>
      <c r="C29" s="1">
        <v>20</v>
      </c>
      <c r="D29" s="18"/>
      <c r="E29" s="18"/>
      <c r="F29" s="18"/>
      <c r="G29" s="19"/>
      <c r="H29" s="19"/>
      <c r="I29" s="46">
        <v>0.1</v>
      </c>
      <c r="J29" s="70">
        <v>10</v>
      </c>
      <c r="K29" s="18">
        <v>1</v>
      </c>
      <c r="L29" s="6"/>
      <c r="M29" s="82" t="str">
        <f t="shared" si="0"/>
        <v/>
      </c>
      <c r="N29" s="16" t="str">
        <f t="shared" si="2"/>
        <v/>
      </c>
      <c r="O29" s="67" t="str">
        <f>IF(OR(ISBLANK(Blank_A1),ISBLANK(Blank_A2),ISBLANK(A1_sample),ISBLANK(A2_sample),ISBLANK(Sample_volume),ISBLANK(Reaction_time__mins),ISBLANK(Dilution)),"",((M29*0.300595238095238/Sample_volume/Reaction_time__mins*Dilution)))</f>
        <v/>
      </c>
      <c r="P29" s="16" t="str">
        <f t="shared" si="4"/>
        <v/>
      </c>
      <c r="Q29" s="6"/>
      <c r="R29" s="45"/>
      <c r="S29" s="67" t="str">
        <f t="shared" si="1"/>
        <v/>
      </c>
      <c r="T29" s="16" t="str">
        <f t="shared" si="3"/>
        <v/>
      </c>
      <c r="U29" s="4"/>
      <c r="V29" s="7"/>
    </row>
    <row r="30" spans="1:22" x14ac:dyDescent="0.3">
      <c r="A30" s="8"/>
      <c r="B30" s="4"/>
      <c r="C30" s="1">
        <v>21</v>
      </c>
      <c r="D30" s="18"/>
      <c r="E30" s="18"/>
      <c r="F30" s="18"/>
      <c r="G30" s="19"/>
      <c r="H30" s="19"/>
      <c r="I30" s="46">
        <v>0.1</v>
      </c>
      <c r="J30" s="70">
        <v>10</v>
      </c>
      <c r="K30" s="18">
        <v>1</v>
      </c>
      <c r="L30" s="6"/>
      <c r="M30" s="82" t="str">
        <f t="shared" si="0"/>
        <v/>
      </c>
      <c r="N30" s="16" t="str">
        <f t="shared" si="2"/>
        <v/>
      </c>
      <c r="O30" s="67" t="str">
        <f>IF(OR(ISBLANK(Blank_A1),ISBLANK(Blank_A2),ISBLANK(A1_sample),ISBLANK(A2_sample),ISBLANK(Sample_volume),ISBLANK(Reaction_time__mins),ISBLANK(Dilution)),"",((M30*0.300595238095238/Sample_volume/Reaction_time__mins*Dilution)))</f>
        <v/>
      </c>
      <c r="P30" s="16" t="str">
        <f t="shared" si="4"/>
        <v/>
      </c>
      <c r="Q30" s="6"/>
      <c r="R30" s="45"/>
      <c r="S30" s="67" t="str">
        <f t="shared" si="1"/>
        <v/>
      </c>
      <c r="T30" s="16" t="str">
        <f t="shared" si="3"/>
        <v/>
      </c>
      <c r="U30" s="4"/>
      <c r="V30" s="7"/>
    </row>
    <row r="31" spans="1:22" x14ac:dyDescent="0.3">
      <c r="A31" s="8"/>
      <c r="B31" s="4"/>
      <c r="C31" s="1">
        <v>22</v>
      </c>
      <c r="D31" s="18"/>
      <c r="E31" s="18"/>
      <c r="F31" s="18"/>
      <c r="G31" s="19"/>
      <c r="H31" s="19"/>
      <c r="I31" s="46">
        <v>0.1</v>
      </c>
      <c r="J31" s="70">
        <v>10</v>
      </c>
      <c r="K31" s="18">
        <v>1</v>
      </c>
      <c r="L31" s="6"/>
      <c r="M31" s="82" t="str">
        <f t="shared" si="0"/>
        <v/>
      </c>
      <c r="N31" s="16" t="str">
        <f t="shared" si="2"/>
        <v/>
      </c>
      <c r="O31" s="67" t="str">
        <f>IF(OR(ISBLANK(Blank_A1),ISBLANK(Blank_A2),ISBLANK(A1_sample),ISBLANK(A2_sample),ISBLANK(Sample_volume),ISBLANK(Reaction_time__mins),ISBLANK(Dilution)),"",((M31*0.300595238095238/Sample_volume/Reaction_time__mins*Dilution)))</f>
        <v/>
      </c>
      <c r="P31" s="16" t="str">
        <f t="shared" si="4"/>
        <v/>
      </c>
      <c r="Q31" s="6"/>
      <c r="R31" s="45"/>
      <c r="S31" s="67" t="str">
        <f t="shared" si="1"/>
        <v/>
      </c>
      <c r="T31" s="16" t="str">
        <f t="shared" si="3"/>
        <v/>
      </c>
      <c r="U31" s="4"/>
      <c r="V31" s="7"/>
    </row>
    <row r="32" spans="1:22" x14ac:dyDescent="0.3">
      <c r="A32" s="8"/>
      <c r="B32" s="4"/>
      <c r="C32" s="1">
        <v>23</v>
      </c>
      <c r="D32" s="18"/>
      <c r="E32" s="18"/>
      <c r="F32" s="18"/>
      <c r="G32" s="19"/>
      <c r="H32" s="19"/>
      <c r="I32" s="46">
        <v>0.1</v>
      </c>
      <c r="J32" s="70">
        <v>10</v>
      </c>
      <c r="K32" s="18">
        <v>1</v>
      </c>
      <c r="L32" s="6"/>
      <c r="M32" s="82" t="str">
        <f t="shared" si="0"/>
        <v/>
      </c>
      <c r="N32" s="16" t="str">
        <f t="shared" si="2"/>
        <v/>
      </c>
      <c r="O32" s="67" t="str">
        <f>IF(OR(ISBLANK(Blank_A1),ISBLANK(Blank_A2),ISBLANK(A1_sample),ISBLANK(A2_sample),ISBLANK(Sample_volume),ISBLANK(Reaction_time__mins),ISBLANK(Dilution)),"",((M32*0.300595238095238/Sample_volume/Reaction_time__mins*Dilution)))</f>
        <v/>
      </c>
      <c r="P32" s="16" t="str">
        <f t="shared" si="4"/>
        <v/>
      </c>
      <c r="Q32" s="6"/>
      <c r="R32" s="45"/>
      <c r="S32" s="67" t="str">
        <f t="shared" si="1"/>
        <v/>
      </c>
      <c r="T32" s="16" t="str">
        <f t="shared" si="3"/>
        <v/>
      </c>
      <c r="U32" s="4"/>
      <c r="V32" s="7"/>
    </row>
    <row r="33" spans="1:22" x14ac:dyDescent="0.3">
      <c r="A33" s="8"/>
      <c r="B33" s="4"/>
      <c r="C33" s="1">
        <v>24</v>
      </c>
      <c r="D33" s="18"/>
      <c r="E33" s="18"/>
      <c r="F33" s="18"/>
      <c r="G33" s="19"/>
      <c r="H33" s="19"/>
      <c r="I33" s="46">
        <v>0.1</v>
      </c>
      <c r="J33" s="70">
        <v>10</v>
      </c>
      <c r="K33" s="18">
        <v>1</v>
      </c>
      <c r="L33" s="6"/>
      <c r="M33" s="82" t="str">
        <f t="shared" si="0"/>
        <v/>
      </c>
      <c r="N33" s="16" t="str">
        <f t="shared" si="2"/>
        <v/>
      </c>
      <c r="O33" s="67" t="str">
        <f>IF(OR(ISBLANK(Blank_A1),ISBLANK(Blank_A2),ISBLANK(A1_sample),ISBLANK(A2_sample),ISBLANK(Sample_volume),ISBLANK(Reaction_time__mins),ISBLANK(Dilution)),"",((M33*0.300595238095238/Sample_volume/Reaction_time__mins*Dilution)))</f>
        <v/>
      </c>
      <c r="P33" s="16" t="str">
        <f t="shared" si="4"/>
        <v/>
      </c>
      <c r="Q33" s="6"/>
      <c r="R33" s="45"/>
      <c r="S33" s="67" t="str">
        <f t="shared" si="1"/>
        <v/>
      </c>
      <c r="T33" s="16" t="str">
        <f t="shared" si="3"/>
        <v/>
      </c>
      <c r="U33" s="4"/>
      <c r="V33" s="7"/>
    </row>
    <row r="34" spans="1:22" x14ac:dyDescent="0.3">
      <c r="A34" s="8"/>
      <c r="B34" s="4"/>
      <c r="C34" s="1">
        <v>25</v>
      </c>
      <c r="D34" s="18"/>
      <c r="E34" s="18"/>
      <c r="F34" s="18"/>
      <c r="G34" s="19"/>
      <c r="H34" s="19"/>
      <c r="I34" s="46">
        <v>0.1</v>
      </c>
      <c r="J34" s="70">
        <v>10</v>
      </c>
      <c r="K34" s="18">
        <v>1</v>
      </c>
      <c r="L34" s="6"/>
      <c r="M34" s="82" t="str">
        <f t="shared" si="0"/>
        <v/>
      </c>
      <c r="N34" s="16" t="str">
        <f t="shared" si="2"/>
        <v/>
      </c>
      <c r="O34" s="67" t="str">
        <f>IF(OR(ISBLANK(Blank_A1),ISBLANK(Blank_A2),ISBLANK(A1_sample),ISBLANK(A2_sample),ISBLANK(Sample_volume),ISBLANK(Reaction_time__mins),ISBLANK(Dilution)),"",((M34*0.300595238095238/Sample_volume/Reaction_time__mins*Dilution)))</f>
        <v/>
      </c>
      <c r="P34" s="16" t="str">
        <f t="shared" si="4"/>
        <v/>
      </c>
      <c r="Q34" s="6"/>
      <c r="R34" s="45"/>
      <c r="S34" s="67" t="str">
        <f t="shared" si="1"/>
        <v/>
      </c>
      <c r="T34" s="16" t="str">
        <f t="shared" si="3"/>
        <v/>
      </c>
      <c r="U34" s="4"/>
      <c r="V34" s="7"/>
    </row>
    <row r="35" spans="1:22" x14ac:dyDescent="0.3">
      <c r="A35" s="8"/>
      <c r="B35" s="4"/>
      <c r="C35" s="1">
        <v>26</v>
      </c>
      <c r="D35" s="18"/>
      <c r="E35" s="18"/>
      <c r="F35" s="18"/>
      <c r="G35" s="19"/>
      <c r="H35" s="19"/>
      <c r="I35" s="46">
        <v>0.1</v>
      </c>
      <c r="J35" s="70">
        <v>10</v>
      </c>
      <c r="K35" s="18">
        <v>1</v>
      </c>
      <c r="L35" s="6"/>
      <c r="M35" s="82" t="str">
        <f t="shared" si="0"/>
        <v/>
      </c>
      <c r="N35" s="16" t="str">
        <f t="shared" si="2"/>
        <v/>
      </c>
      <c r="O35" s="67" t="str">
        <f>IF(OR(ISBLANK(Blank_A1),ISBLANK(Blank_A2),ISBLANK(A1_sample),ISBLANK(A2_sample),ISBLANK(Sample_volume),ISBLANK(Reaction_time__mins),ISBLANK(Dilution)),"",((M35*0.300595238095238/Sample_volume/Reaction_time__mins*Dilution)))</f>
        <v/>
      </c>
      <c r="P35" s="16" t="str">
        <f t="shared" si="4"/>
        <v/>
      </c>
      <c r="Q35" s="6"/>
      <c r="R35" s="45"/>
      <c r="S35" s="67" t="str">
        <f t="shared" si="1"/>
        <v/>
      </c>
      <c r="T35" s="16" t="str">
        <f t="shared" si="3"/>
        <v/>
      </c>
      <c r="U35" s="4"/>
      <c r="V35" s="7"/>
    </row>
    <row r="36" spans="1:22" x14ac:dyDescent="0.3">
      <c r="A36" s="8"/>
      <c r="B36" s="4"/>
      <c r="C36" s="1">
        <v>27</v>
      </c>
      <c r="D36" s="18"/>
      <c r="E36" s="18"/>
      <c r="F36" s="18"/>
      <c r="G36" s="19"/>
      <c r="H36" s="19"/>
      <c r="I36" s="46">
        <v>0.1</v>
      </c>
      <c r="J36" s="70">
        <v>10</v>
      </c>
      <c r="K36" s="18">
        <v>1</v>
      </c>
      <c r="L36" s="6"/>
      <c r="M36" s="82" t="str">
        <f t="shared" si="0"/>
        <v/>
      </c>
      <c r="N36" s="16" t="str">
        <f t="shared" si="2"/>
        <v/>
      </c>
      <c r="O36" s="67" t="str">
        <f>IF(OR(ISBLANK(Blank_A1),ISBLANK(Blank_A2),ISBLANK(A1_sample),ISBLANK(A2_sample),ISBLANK(Sample_volume),ISBLANK(Reaction_time__mins),ISBLANK(Dilution)),"",((M36*0.300595238095238/Sample_volume/Reaction_time__mins*Dilution)))</f>
        <v/>
      </c>
      <c r="P36" s="16" t="str">
        <f t="shared" si="4"/>
        <v/>
      </c>
      <c r="Q36" s="6"/>
      <c r="R36" s="45"/>
      <c r="S36" s="67" t="str">
        <f t="shared" si="1"/>
        <v/>
      </c>
      <c r="T36" s="16" t="str">
        <f t="shared" si="3"/>
        <v/>
      </c>
      <c r="U36" s="4"/>
      <c r="V36" s="7"/>
    </row>
    <row r="37" spans="1:22" x14ac:dyDescent="0.3">
      <c r="A37" s="8"/>
      <c r="B37" s="4"/>
      <c r="C37" s="1">
        <v>28</v>
      </c>
      <c r="D37" s="18"/>
      <c r="E37" s="18"/>
      <c r="F37" s="18"/>
      <c r="G37" s="19"/>
      <c r="H37" s="19"/>
      <c r="I37" s="46">
        <v>0.1</v>
      </c>
      <c r="J37" s="70">
        <v>10</v>
      </c>
      <c r="K37" s="18">
        <v>1</v>
      </c>
      <c r="L37" s="6"/>
      <c r="M37" s="82" t="str">
        <f t="shared" si="0"/>
        <v/>
      </c>
      <c r="N37" s="16" t="str">
        <f t="shared" si="2"/>
        <v/>
      </c>
      <c r="O37" s="67" t="str">
        <f>IF(OR(ISBLANK(Blank_A1),ISBLANK(Blank_A2),ISBLANK(A1_sample),ISBLANK(A2_sample),ISBLANK(Sample_volume),ISBLANK(Reaction_time__mins),ISBLANK(Dilution)),"",((M37*0.300595238095238/Sample_volume/Reaction_time__mins*Dilution)))</f>
        <v/>
      </c>
      <c r="P37" s="16" t="str">
        <f t="shared" si="4"/>
        <v/>
      </c>
      <c r="Q37" s="6"/>
      <c r="R37" s="45"/>
      <c r="S37" s="67" t="str">
        <f t="shared" si="1"/>
        <v/>
      </c>
      <c r="T37" s="16" t="str">
        <f t="shared" si="3"/>
        <v/>
      </c>
      <c r="U37" s="4"/>
      <c r="V37" s="7"/>
    </row>
    <row r="38" spans="1:22" x14ac:dyDescent="0.3">
      <c r="A38" s="8"/>
      <c r="B38" s="4"/>
      <c r="C38" s="1">
        <v>29</v>
      </c>
      <c r="D38" s="18"/>
      <c r="E38" s="18"/>
      <c r="F38" s="18"/>
      <c r="G38" s="19"/>
      <c r="H38" s="19"/>
      <c r="I38" s="46">
        <v>0.1</v>
      </c>
      <c r="J38" s="70">
        <v>10</v>
      </c>
      <c r="K38" s="18">
        <v>1</v>
      </c>
      <c r="L38" s="6"/>
      <c r="M38" s="82" t="str">
        <f t="shared" si="0"/>
        <v/>
      </c>
      <c r="N38" s="16" t="str">
        <f t="shared" si="2"/>
        <v/>
      </c>
      <c r="O38" s="67" t="str">
        <f>IF(OR(ISBLANK(Blank_A1),ISBLANK(Blank_A2),ISBLANK(A1_sample),ISBLANK(A2_sample),ISBLANK(Sample_volume),ISBLANK(Reaction_time__mins),ISBLANK(Dilution)),"",((M38*0.300595238095238/Sample_volume/Reaction_time__mins*Dilution)))</f>
        <v/>
      </c>
      <c r="P38" s="16" t="str">
        <f t="shared" si="4"/>
        <v/>
      </c>
      <c r="Q38" s="6"/>
      <c r="R38" s="45"/>
      <c r="S38" s="67" t="str">
        <f t="shared" si="1"/>
        <v/>
      </c>
      <c r="T38" s="16" t="str">
        <f t="shared" si="3"/>
        <v/>
      </c>
      <c r="U38" s="4"/>
      <c r="V38" s="7"/>
    </row>
    <row r="39" spans="1:22" x14ac:dyDescent="0.3">
      <c r="A39" s="8"/>
      <c r="B39" s="4"/>
      <c r="C39" s="1">
        <v>30</v>
      </c>
      <c r="D39" s="18"/>
      <c r="E39" s="18"/>
      <c r="F39" s="18"/>
      <c r="G39" s="19"/>
      <c r="H39" s="19"/>
      <c r="I39" s="46">
        <v>0.1</v>
      </c>
      <c r="J39" s="70">
        <v>10</v>
      </c>
      <c r="K39" s="18">
        <v>1</v>
      </c>
      <c r="L39" s="6"/>
      <c r="M39" s="82" t="str">
        <f t="shared" si="0"/>
        <v/>
      </c>
      <c r="N39" s="16" t="str">
        <f t="shared" si="2"/>
        <v/>
      </c>
      <c r="O39" s="67" t="str">
        <f>IF(OR(ISBLANK(Blank_A1),ISBLANK(Blank_A2),ISBLANK(A1_sample),ISBLANK(A2_sample),ISBLANK(Sample_volume),ISBLANK(Reaction_time__mins),ISBLANK(Dilution)),"",((M39*0.300595238095238/Sample_volume/Reaction_time__mins*Dilution)))</f>
        <v/>
      </c>
      <c r="P39" s="16" t="str">
        <f t="shared" si="4"/>
        <v/>
      </c>
      <c r="Q39" s="6"/>
      <c r="R39" s="45"/>
      <c r="S39" s="67" t="str">
        <f t="shared" si="1"/>
        <v/>
      </c>
      <c r="T39" s="16" t="str">
        <f t="shared" si="3"/>
        <v/>
      </c>
      <c r="U39" s="4"/>
      <c r="V39" s="7"/>
    </row>
    <row r="40" spans="1:22" x14ac:dyDescent="0.3">
      <c r="A40" s="8"/>
      <c r="B40" s="4"/>
      <c r="C40" s="1">
        <v>31</v>
      </c>
      <c r="D40" s="18"/>
      <c r="E40" s="18"/>
      <c r="F40" s="18"/>
      <c r="G40" s="19"/>
      <c r="H40" s="19"/>
      <c r="I40" s="46">
        <v>0.1</v>
      </c>
      <c r="J40" s="70">
        <v>10</v>
      </c>
      <c r="K40" s="18">
        <v>1</v>
      </c>
      <c r="L40" s="6"/>
      <c r="M40" s="82" t="str">
        <f t="shared" si="0"/>
        <v/>
      </c>
      <c r="N40" s="16" t="str">
        <f t="shared" si="2"/>
        <v/>
      </c>
      <c r="O40" s="67" t="str">
        <f>IF(OR(ISBLANK(Blank_A1),ISBLANK(Blank_A2),ISBLANK(A1_sample),ISBLANK(A2_sample),ISBLANK(Sample_volume),ISBLANK(Reaction_time__mins),ISBLANK(Dilution)),"",((M40*0.300595238095238/Sample_volume/Reaction_time__mins*Dilution)))</f>
        <v/>
      </c>
      <c r="P40" s="16" t="str">
        <f t="shared" si="4"/>
        <v/>
      </c>
      <c r="Q40" s="6"/>
      <c r="R40" s="45"/>
      <c r="S40" s="67" t="str">
        <f t="shared" si="1"/>
        <v/>
      </c>
      <c r="T40" s="16" t="str">
        <f t="shared" si="3"/>
        <v/>
      </c>
      <c r="U40" s="4"/>
      <c r="V40" s="7"/>
    </row>
    <row r="41" spans="1:22" x14ac:dyDescent="0.3">
      <c r="A41" s="8"/>
      <c r="B41" s="4"/>
      <c r="C41" s="1">
        <v>32</v>
      </c>
      <c r="D41" s="18"/>
      <c r="E41" s="18"/>
      <c r="F41" s="18"/>
      <c r="G41" s="19"/>
      <c r="H41" s="19"/>
      <c r="I41" s="46">
        <v>0.1</v>
      </c>
      <c r="J41" s="70">
        <v>10</v>
      </c>
      <c r="K41" s="18">
        <v>1</v>
      </c>
      <c r="L41" s="6"/>
      <c r="M41" s="82" t="str">
        <f t="shared" si="0"/>
        <v/>
      </c>
      <c r="N41" s="16" t="str">
        <f t="shared" si="2"/>
        <v/>
      </c>
      <c r="O41" s="67" t="str">
        <f>IF(OR(ISBLANK(Blank_A1),ISBLANK(Blank_A2),ISBLANK(A1_sample),ISBLANK(A2_sample),ISBLANK(Sample_volume),ISBLANK(Reaction_time__mins),ISBLANK(Dilution)),"",((M41*0.300595238095238/Sample_volume/Reaction_time__mins*Dilution)))</f>
        <v/>
      </c>
      <c r="P41" s="16" t="str">
        <f t="shared" si="4"/>
        <v/>
      </c>
      <c r="Q41" s="6"/>
      <c r="R41" s="45"/>
      <c r="S41" s="67" t="str">
        <f t="shared" si="1"/>
        <v/>
      </c>
      <c r="T41" s="16" t="str">
        <f t="shared" si="3"/>
        <v/>
      </c>
      <c r="U41" s="4"/>
      <c r="V41" s="7"/>
    </row>
    <row r="42" spans="1:22" x14ac:dyDescent="0.3">
      <c r="A42" s="8"/>
      <c r="B42" s="4"/>
      <c r="C42" s="1">
        <v>33</v>
      </c>
      <c r="D42" s="18"/>
      <c r="E42" s="18"/>
      <c r="F42" s="18"/>
      <c r="G42" s="19"/>
      <c r="H42" s="19"/>
      <c r="I42" s="46">
        <v>0.1</v>
      </c>
      <c r="J42" s="70">
        <v>10</v>
      </c>
      <c r="K42" s="18">
        <v>1</v>
      </c>
      <c r="L42" s="6"/>
      <c r="M42" s="82" t="str">
        <f t="shared" si="0"/>
        <v/>
      </c>
      <c r="N42" s="16" t="str">
        <f t="shared" si="2"/>
        <v/>
      </c>
      <c r="O42" s="67" t="str">
        <f>IF(OR(ISBLANK(Blank_A1),ISBLANK(Blank_A2),ISBLANK(A1_sample),ISBLANK(A2_sample),ISBLANK(Sample_volume),ISBLANK(Reaction_time__mins),ISBLANK(Dilution)),"",((M42*0.300595238095238/Sample_volume/Reaction_time__mins*Dilution)))</f>
        <v/>
      </c>
      <c r="P42" s="16" t="str">
        <f t="shared" si="4"/>
        <v/>
      </c>
      <c r="Q42" s="6"/>
      <c r="R42" s="45"/>
      <c r="S42" s="67" t="str">
        <f t="shared" si="1"/>
        <v/>
      </c>
      <c r="T42" s="16" t="str">
        <f t="shared" si="3"/>
        <v/>
      </c>
      <c r="U42" s="4"/>
      <c r="V42" s="7"/>
    </row>
    <row r="43" spans="1:22" x14ac:dyDescent="0.3">
      <c r="A43" s="8"/>
      <c r="B43" s="4"/>
      <c r="C43" s="1">
        <v>34</v>
      </c>
      <c r="D43" s="18"/>
      <c r="E43" s="18"/>
      <c r="F43" s="18"/>
      <c r="G43" s="19"/>
      <c r="H43" s="19"/>
      <c r="I43" s="46">
        <v>0.1</v>
      </c>
      <c r="J43" s="70">
        <v>10</v>
      </c>
      <c r="K43" s="18">
        <v>1</v>
      </c>
      <c r="L43" s="6"/>
      <c r="M43" s="82" t="str">
        <f t="shared" si="0"/>
        <v/>
      </c>
      <c r="N43" s="16" t="str">
        <f t="shared" si="2"/>
        <v/>
      </c>
      <c r="O43" s="67" t="str">
        <f>IF(OR(ISBLANK(Blank_A1),ISBLANK(Blank_A2),ISBLANK(A1_sample),ISBLANK(A2_sample),ISBLANK(Sample_volume),ISBLANK(Reaction_time__mins),ISBLANK(Dilution)),"",((M43*0.300595238095238/Sample_volume/Reaction_time__mins*Dilution)))</f>
        <v/>
      </c>
      <c r="P43" s="16" t="str">
        <f t="shared" si="4"/>
        <v/>
      </c>
      <c r="Q43" s="6"/>
      <c r="R43" s="45"/>
      <c r="S43" s="67" t="str">
        <f t="shared" si="1"/>
        <v/>
      </c>
      <c r="T43" s="16" t="str">
        <f t="shared" si="3"/>
        <v/>
      </c>
      <c r="U43" s="4"/>
      <c r="V43" s="7"/>
    </row>
    <row r="44" spans="1:22" x14ac:dyDescent="0.3">
      <c r="A44" s="8"/>
      <c r="B44" s="4"/>
      <c r="C44" s="1">
        <v>35</v>
      </c>
      <c r="D44" s="18"/>
      <c r="E44" s="18"/>
      <c r="F44" s="18"/>
      <c r="G44" s="19"/>
      <c r="H44" s="19"/>
      <c r="I44" s="46">
        <v>0.1</v>
      </c>
      <c r="J44" s="70">
        <v>10</v>
      </c>
      <c r="K44" s="18">
        <v>1</v>
      </c>
      <c r="L44" s="6"/>
      <c r="M44" s="82" t="str">
        <f t="shared" si="0"/>
        <v/>
      </c>
      <c r="N44" s="16" t="str">
        <f t="shared" si="2"/>
        <v/>
      </c>
      <c r="O44" s="67" t="str">
        <f>IF(OR(ISBLANK(Blank_A1),ISBLANK(Blank_A2),ISBLANK(A1_sample),ISBLANK(A2_sample),ISBLANK(Sample_volume),ISBLANK(Reaction_time__mins),ISBLANK(Dilution)),"",((M44*0.300595238095238/Sample_volume/Reaction_time__mins*Dilution)))</f>
        <v/>
      </c>
      <c r="P44" s="16" t="str">
        <f t="shared" si="4"/>
        <v/>
      </c>
      <c r="Q44" s="6"/>
      <c r="R44" s="45"/>
      <c r="S44" s="67" t="str">
        <f t="shared" si="1"/>
        <v/>
      </c>
      <c r="T44" s="16" t="str">
        <f t="shared" si="3"/>
        <v/>
      </c>
      <c r="U44" s="4"/>
      <c r="V44" s="7"/>
    </row>
    <row r="45" spans="1:22" x14ac:dyDescent="0.3">
      <c r="A45" s="8"/>
      <c r="B45" s="4"/>
      <c r="C45" s="1">
        <v>36</v>
      </c>
      <c r="D45" s="18"/>
      <c r="E45" s="18"/>
      <c r="F45" s="18"/>
      <c r="G45" s="19"/>
      <c r="H45" s="19"/>
      <c r="I45" s="46">
        <v>0.1</v>
      </c>
      <c r="J45" s="70">
        <v>10</v>
      </c>
      <c r="K45" s="18">
        <v>1</v>
      </c>
      <c r="L45" s="6"/>
      <c r="M45" s="82" t="str">
        <f t="shared" si="0"/>
        <v/>
      </c>
      <c r="N45" s="16" t="str">
        <f t="shared" si="2"/>
        <v/>
      </c>
      <c r="O45" s="67" t="str">
        <f>IF(OR(ISBLANK(Blank_A1),ISBLANK(Blank_A2),ISBLANK(A1_sample),ISBLANK(A2_sample),ISBLANK(Sample_volume),ISBLANK(Reaction_time__mins),ISBLANK(Dilution)),"",((M45*0.300595238095238/Sample_volume/Reaction_time__mins*Dilution)))</f>
        <v/>
      </c>
      <c r="P45" s="16" t="str">
        <f t="shared" si="4"/>
        <v/>
      </c>
      <c r="Q45" s="6"/>
      <c r="R45" s="45"/>
      <c r="S45" s="67" t="str">
        <f t="shared" si="1"/>
        <v/>
      </c>
      <c r="T45" s="16" t="str">
        <f t="shared" si="3"/>
        <v/>
      </c>
      <c r="U45" s="4"/>
      <c r="V45" s="7"/>
    </row>
    <row r="46" spans="1:22" x14ac:dyDescent="0.3">
      <c r="A46" s="8"/>
      <c r="B46" s="4"/>
      <c r="C46" s="1">
        <v>37</v>
      </c>
      <c r="D46" s="18"/>
      <c r="E46" s="18"/>
      <c r="F46" s="18"/>
      <c r="G46" s="19"/>
      <c r="H46" s="19"/>
      <c r="I46" s="46">
        <v>0.1</v>
      </c>
      <c r="J46" s="70">
        <v>10</v>
      </c>
      <c r="K46" s="18">
        <v>1</v>
      </c>
      <c r="L46" s="6"/>
      <c r="M46" s="82" t="str">
        <f t="shared" si="0"/>
        <v/>
      </c>
      <c r="N46" s="16" t="str">
        <f t="shared" si="2"/>
        <v/>
      </c>
      <c r="O46" s="67" t="str">
        <f>IF(OR(ISBLANK(Blank_A1),ISBLANK(Blank_A2),ISBLANK(A1_sample),ISBLANK(A2_sample),ISBLANK(Sample_volume),ISBLANK(Reaction_time__mins),ISBLANK(Dilution)),"",((M46*0.300595238095238/Sample_volume/Reaction_time__mins*Dilution)))</f>
        <v/>
      </c>
      <c r="P46" s="16" t="str">
        <f t="shared" si="4"/>
        <v/>
      </c>
      <c r="Q46" s="6"/>
      <c r="R46" s="45"/>
      <c r="S46" s="67" t="str">
        <f t="shared" si="1"/>
        <v/>
      </c>
      <c r="T46" s="16" t="str">
        <f t="shared" si="3"/>
        <v/>
      </c>
      <c r="U46" s="4"/>
      <c r="V46" s="7"/>
    </row>
    <row r="47" spans="1:22" x14ac:dyDescent="0.3">
      <c r="A47" s="8"/>
      <c r="B47" s="4"/>
      <c r="C47" s="1">
        <v>38</v>
      </c>
      <c r="D47" s="18"/>
      <c r="E47" s="18"/>
      <c r="F47" s="18"/>
      <c r="G47" s="19"/>
      <c r="H47" s="19"/>
      <c r="I47" s="46">
        <v>0.1</v>
      </c>
      <c r="J47" s="70">
        <v>10</v>
      </c>
      <c r="K47" s="18">
        <v>1</v>
      </c>
      <c r="L47" s="6"/>
      <c r="M47" s="82" t="str">
        <f t="shared" si="0"/>
        <v/>
      </c>
      <c r="N47" s="16" t="str">
        <f t="shared" si="2"/>
        <v/>
      </c>
      <c r="O47" s="67" t="str">
        <f>IF(OR(ISBLANK(Blank_A1),ISBLANK(Blank_A2),ISBLANK(A1_sample),ISBLANK(A2_sample),ISBLANK(Sample_volume),ISBLANK(Reaction_time__mins),ISBLANK(Dilution)),"",((M47*0.300595238095238/Sample_volume/Reaction_time__mins*Dilution)))</f>
        <v/>
      </c>
      <c r="P47" s="16" t="str">
        <f t="shared" si="4"/>
        <v/>
      </c>
      <c r="Q47" s="6"/>
      <c r="R47" s="45"/>
      <c r="S47" s="67" t="str">
        <f t="shared" si="1"/>
        <v/>
      </c>
      <c r="T47" s="16" t="str">
        <f t="shared" si="3"/>
        <v/>
      </c>
      <c r="U47" s="4"/>
      <c r="V47" s="7"/>
    </row>
    <row r="48" spans="1:22" x14ac:dyDescent="0.3">
      <c r="A48" s="8"/>
      <c r="B48" s="4"/>
      <c r="C48" s="1">
        <v>39</v>
      </c>
      <c r="D48" s="18"/>
      <c r="E48" s="18"/>
      <c r="F48" s="18"/>
      <c r="G48" s="19"/>
      <c r="H48" s="19"/>
      <c r="I48" s="46">
        <v>0.1</v>
      </c>
      <c r="J48" s="70">
        <v>10</v>
      </c>
      <c r="K48" s="18">
        <v>1</v>
      </c>
      <c r="L48" s="6"/>
      <c r="M48" s="82" t="str">
        <f t="shared" si="0"/>
        <v/>
      </c>
      <c r="N48" s="16" t="str">
        <f t="shared" si="2"/>
        <v/>
      </c>
      <c r="O48" s="67" t="str">
        <f>IF(OR(ISBLANK(Blank_A1),ISBLANK(Blank_A2),ISBLANK(A1_sample),ISBLANK(A2_sample),ISBLANK(Sample_volume),ISBLANK(Reaction_time__mins),ISBLANK(Dilution)),"",((M48*0.300595238095238/Sample_volume/Reaction_time__mins*Dilution)))</f>
        <v/>
      </c>
      <c r="P48" s="16" t="str">
        <f t="shared" si="4"/>
        <v/>
      </c>
      <c r="Q48" s="6"/>
      <c r="R48" s="45"/>
      <c r="S48" s="67" t="str">
        <f t="shared" si="1"/>
        <v/>
      </c>
      <c r="T48" s="16" t="str">
        <f t="shared" si="3"/>
        <v/>
      </c>
      <c r="U48" s="4"/>
      <c r="V48" s="7"/>
    </row>
    <row r="49" spans="1:22" x14ac:dyDescent="0.3">
      <c r="A49" s="8"/>
      <c r="B49" s="4"/>
      <c r="C49" s="1">
        <v>40</v>
      </c>
      <c r="D49" s="18"/>
      <c r="E49" s="18"/>
      <c r="F49" s="18"/>
      <c r="G49" s="19"/>
      <c r="H49" s="19"/>
      <c r="I49" s="46">
        <v>0.1</v>
      </c>
      <c r="J49" s="70">
        <v>10</v>
      </c>
      <c r="K49" s="18">
        <v>1</v>
      </c>
      <c r="L49" s="6"/>
      <c r="M49" s="82" t="str">
        <f t="shared" si="0"/>
        <v/>
      </c>
      <c r="N49" s="16" t="str">
        <f>M49</f>
        <v/>
      </c>
      <c r="O49" s="67" t="str">
        <f>IF(OR(ISBLANK(Blank_A1),ISBLANK(Blank_A2),ISBLANK(A1_sample),ISBLANK(A2_sample),ISBLANK(Sample_volume),ISBLANK(Reaction_time__mins),ISBLANK(Dilution)),"",((M49*0.300595238095238/Sample_volume/Reaction_time__mins*Dilution)))</f>
        <v/>
      </c>
      <c r="P49" s="16" t="str">
        <f t="shared" si="4"/>
        <v/>
      </c>
      <c r="Q49" s="6"/>
      <c r="R49" s="45"/>
      <c r="S49" s="67" t="str">
        <f t="shared" si="1"/>
        <v/>
      </c>
      <c r="T49" s="16" t="str">
        <f>S49</f>
        <v/>
      </c>
      <c r="U49" s="4"/>
      <c r="V49" s="7"/>
    </row>
    <row r="50" spans="1:22" x14ac:dyDescent="0.3">
      <c r="A50" s="8"/>
      <c r="B50" s="4"/>
      <c r="C50" s="4"/>
      <c r="D50" s="42"/>
      <c r="E50" s="42"/>
      <c r="F50" s="42"/>
      <c r="G50" s="43"/>
      <c r="H50" s="43"/>
      <c r="I50" s="43"/>
      <c r="J50" s="43"/>
      <c r="K50" s="43"/>
      <c r="L50" s="4"/>
      <c r="M50" s="4"/>
      <c r="N50" s="30"/>
      <c r="O50" s="30"/>
      <c r="P50" s="30"/>
      <c r="Q50" s="4"/>
      <c r="R50" s="43"/>
      <c r="S50" s="4"/>
      <c r="T50" s="30"/>
      <c r="U50" s="4"/>
      <c r="V50" s="7"/>
    </row>
    <row r="51" spans="1:22" x14ac:dyDescent="0.3">
      <c r="A51" s="8"/>
      <c r="B51" s="4"/>
      <c r="C51" s="4"/>
      <c r="D51" s="42"/>
      <c r="E51" s="42"/>
      <c r="F51" s="42"/>
      <c r="G51" s="43"/>
      <c r="H51" s="43"/>
      <c r="I51" s="43"/>
      <c r="J51" s="43"/>
      <c r="K51" s="43"/>
      <c r="L51" s="4"/>
      <c r="M51" s="4"/>
      <c r="N51" s="30"/>
      <c r="O51" s="30"/>
      <c r="P51" s="30"/>
      <c r="Q51" s="4"/>
      <c r="R51" s="43"/>
      <c r="S51" s="4"/>
      <c r="T51" s="30"/>
      <c r="U51" s="4"/>
      <c r="V51" s="7"/>
    </row>
    <row r="52" spans="1:22" ht="9.1999999999999993" customHeight="1" x14ac:dyDescent="0.3">
      <c r="A52" s="8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7"/>
    </row>
    <row r="53" spans="1:22" ht="399.9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</sheetData>
  <sheetProtection algorithmName="SHA-512" hashValue="HSotYqtwRRA5YIL3bX4+in+TxgOIiBVSmS6hCF5vFxlB873TtrX4uZ1pSNFPYpDz8rJlZ2zvCTWr1JyE784Q+w==" saltValue="2X//wSIJaGm1UpzF1Bd2SA==" spinCount="100000" sheet="1" objects="1" scenarios="1"/>
  <mergeCells count="1">
    <mergeCell ref="E5:K5"/>
  </mergeCells>
  <phoneticPr fontId="0" type="noConversion"/>
  <dataValidations count="4">
    <dataValidation type="decimal" errorStyle="warning" allowBlank="1" showErrorMessage="1" error="Please enter numeric values only." sqref="R50:R51 I50:K51" xr:uid="{00000000-0002-0000-0100-000000000000}">
      <formula1>0</formula1>
      <formula2>100</formula2>
    </dataValidation>
    <dataValidation type="decimal" allowBlank="1" showErrorMessage="1" error="Please enter numeric values only." sqref="G50:H51" xr:uid="{00000000-0002-0000-0100-000001000000}">
      <formula1>0</formula1>
      <formula2>100</formula2>
    </dataValidation>
    <dataValidation type="decimal" allowBlank="1" showErrorMessage="1" error="Enter numeric values only" sqref="R10:R49 G10:J49" xr:uid="{00000000-0002-0000-0100-000002000000}">
      <formula1>0</formula1>
      <formula2>10000</formula2>
    </dataValidation>
    <dataValidation allowBlank="1" showInputMessage="1" sqref="E9:H9 M10:M49" xr:uid="{E210F083-B7AB-460E-9764-4F880DE868C9}"/>
  </dataValidations>
  <pageMargins left="0.59055118110236227" right="0.59055118110236227" top="0.59055118110236227" bottom="0.98425196850393704" header="0.51181102362204722" footer="0.51181102362204722"/>
  <pageSetup paperSize="9" scale="85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22</vt:i4>
      </vt:variant>
    </vt:vector>
  </HeadingPairs>
  <TitlesOfParts>
    <vt:vector size="24" baseType="lpstr">
      <vt:lpstr>Instructions</vt:lpstr>
      <vt:lpstr>MegaCalc</vt:lpstr>
      <vt:lpstr>A1_sample</vt:lpstr>
      <vt:lpstr>A2_sample</vt:lpstr>
      <vt:lpstr>Activity__U_mL</vt:lpstr>
      <vt:lpstr>MegaCalc!Blank_A1</vt:lpstr>
      <vt:lpstr>MegaCalc!Blank_A2</vt:lpstr>
      <vt:lpstr>Change_absorbance</vt:lpstr>
      <vt:lpstr>Concentration__U_Kg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Reaction_time__mins</vt:lpstr>
      <vt:lpstr>Sample__mg_mL</vt:lpstr>
      <vt:lpstr>MegaCalc!Sample_A1</vt:lpstr>
      <vt:lpstr>MegaCalc!Sample_A2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Vincent</cp:lastModifiedBy>
  <cp:lastPrinted>2021-05-11T12:07:46Z</cp:lastPrinted>
  <dcterms:created xsi:type="dcterms:W3CDTF">2004-10-05T18:50:23Z</dcterms:created>
  <dcterms:modified xsi:type="dcterms:W3CDTF">2021-05-12T14:16:24Z</dcterms:modified>
</cp:coreProperties>
</file>