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/>
  <mc:AlternateContent xmlns:mc="http://schemas.openxmlformats.org/markup-compatibility/2006">
    <mc:Choice Requires="x15">
      <x15ac:absPath xmlns:x15ac="http://schemas.microsoft.com/office/spreadsheetml/2010/11/ac" url="S:\Documents\MegaCalc\K-RAPRS\"/>
    </mc:Choice>
  </mc:AlternateContent>
  <xr:revisionPtr revIDLastSave="0" documentId="13_ncr:1_{C7DB6079-3294-4D42-9DEC-CB6BB3589A4E}" xr6:coauthVersionLast="45" xr6:coauthVersionMax="45" xr10:uidLastSave="{00000000-0000-0000-0000-000000000000}"/>
  <workbookProtection workbookPassword="8E71" lockStructure="1"/>
  <bookViews>
    <workbookView xWindow="-120" yWindow="-120" windowWidth="29040" windowHeight="15840" xr2:uid="{00000000-000D-0000-FFFF-FFFF00000000}"/>
  </bookViews>
  <sheets>
    <sheet name="Instructions" sheetId="6" r:id="rId1"/>
    <sheet name="MegaCalc " sheetId="1" r:id="rId2"/>
  </sheets>
  <definedNames>
    <definedName name="Absorbance">'MegaCalc '!$L$14:$L$53</definedName>
    <definedName name="Contact_us">Instructions!$D$46</definedName>
    <definedName name="Dilution">'MegaCalc '!$J$14:$J$53</definedName>
    <definedName name="Extract_vol">'MegaCalc '!$F$14:$F$53</definedName>
    <definedName name="Factor">'MegaCalc '!$E$10</definedName>
    <definedName name="Instructions">Instructions!$A$2</definedName>
    <definedName name="LIQUIDS_Sample_volume___mL">'MegaCalc '!#REF!</definedName>
    <definedName name="Moisture">'MegaCalc '!$P$14:$P$53</definedName>
    <definedName name="_xlnm.Print_Area" localSheetId="0">Instructions!$B$2:$Q$49</definedName>
    <definedName name="_xlnm.Print_Area" localSheetId="1">'MegaCalc '!$B$1:$S$55</definedName>
    <definedName name="_xlnm.Print_Titles" localSheetId="1">'MegaCalc '!$12:$13</definedName>
    <definedName name="Replicate_1">'MegaCalc '!$E$8</definedName>
    <definedName name="Replicate_2">'MegaCalc '!$F$8</definedName>
    <definedName name="Replicate_3">'MegaCalc '!$G$8</definedName>
    <definedName name="Replicate_4">'MegaCalc '!$H$8</definedName>
    <definedName name="Replicate_ave">'MegaCalc '!$I$8</definedName>
    <definedName name="Sample_1">'MegaCalc '!$G$14:$G$53</definedName>
    <definedName name="Sample_2">'MegaCalc '!$H$14:$H$53</definedName>
    <definedName name="Sample_ave">'MegaCalc '!$M$14:$M$53</definedName>
    <definedName name="Sample_volume">'MegaCalc '!$I$14:$I$53</definedName>
    <definedName name="Sample_weight">'MegaCalc '!$E$14:$E$53</definedName>
    <definedName name="Starch">'MegaCalc '!$N$14:$N$53</definedName>
    <definedName name="starch_dwb">'MegaCalc '!#REF!</definedName>
    <definedName name="use_mega_calculator">'MegaCalc '!#REF!</definedName>
  </definedNames>
  <calcPr calcId="181029"/>
</workbook>
</file>

<file path=xl/calcChain.xml><?xml version="1.0" encoding="utf-8"?>
<calcChain xmlns="http://schemas.openxmlformats.org/spreadsheetml/2006/main">
  <c r="M14" i="1" l="1"/>
  <c r="J18" i="6"/>
  <c r="M53" i="1"/>
  <c r="L53" i="1"/>
  <c r="M52" i="1"/>
  <c r="L52" i="1" s="1"/>
  <c r="M51" i="1"/>
  <c r="M50" i="1"/>
  <c r="L50" i="1" s="1"/>
  <c r="M49" i="1"/>
  <c r="L49" i="1" s="1"/>
  <c r="M48" i="1"/>
  <c r="L48" i="1" s="1"/>
  <c r="M47" i="1"/>
  <c r="L47" i="1"/>
  <c r="M46" i="1"/>
  <c r="M45" i="1"/>
  <c r="L45" i="1" s="1"/>
  <c r="M44" i="1"/>
  <c r="L44" i="1" s="1"/>
  <c r="M43" i="1"/>
  <c r="L43" i="1" s="1"/>
  <c r="M42" i="1"/>
  <c r="L42" i="1" s="1"/>
  <c r="M41" i="1"/>
  <c r="L41" i="1" s="1"/>
  <c r="M40" i="1"/>
  <c r="L40" i="1"/>
  <c r="M39" i="1"/>
  <c r="L39" i="1" s="1"/>
  <c r="M38" i="1"/>
  <c r="M37" i="1"/>
  <c r="L37" i="1"/>
  <c r="M36" i="1"/>
  <c r="L36" i="1" s="1"/>
  <c r="M35" i="1"/>
  <c r="L35" i="1" s="1"/>
  <c r="M34" i="1"/>
  <c r="L34" i="1" s="1"/>
  <c r="M33" i="1"/>
  <c r="L33" i="1" s="1"/>
  <c r="M32" i="1"/>
  <c r="L32" i="1" s="1"/>
  <c r="M31" i="1"/>
  <c r="L31" i="1" s="1"/>
  <c r="M30" i="1"/>
  <c r="L30" i="1" s="1"/>
  <c r="M29" i="1"/>
  <c r="L29" i="1" s="1"/>
  <c r="M28" i="1"/>
  <c r="L28" i="1" s="1"/>
  <c r="M27" i="1"/>
  <c r="L27" i="1" s="1"/>
  <c r="M26" i="1"/>
  <c r="L26" i="1" s="1"/>
  <c r="M25" i="1"/>
  <c r="L25" i="1" s="1"/>
  <c r="M24" i="1"/>
  <c r="L24" i="1" s="1"/>
  <c r="M23" i="1"/>
  <c r="L23" i="1" s="1"/>
  <c r="M22" i="1"/>
  <c r="L22" i="1"/>
  <c r="M21" i="1"/>
  <c r="L21" i="1" s="1"/>
  <c r="M20" i="1"/>
  <c r="L20" i="1" s="1"/>
  <c r="M19" i="1"/>
  <c r="L19" i="1" s="1"/>
  <c r="M18" i="1"/>
  <c r="L18" i="1" s="1"/>
  <c r="M17" i="1"/>
  <c r="L17" i="1" s="1"/>
  <c r="M16" i="1"/>
  <c r="L16" i="1" s="1"/>
  <c r="M15" i="1"/>
  <c r="L15" i="1"/>
  <c r="L14" i="1"/>
  <c r="I8" i="1"/>
  <c r="F20" i="6" s="1"/>
  <c r="L38" i="1"/>
  <c r="L51" i="1"/>
  <c r="E10" i="1" l="1"/>
  <c r="N19" i="1" s="1"/>
  <c r="O19" i="1" s="1"/>
  <c r="N15" i="1"/>
  <c r="L46" i="1"/>
  <c r="N39" i="1"/>
  <c r="N35" i="1" l="1"/>
  <c r="N45" i="1"/>
  <c r="O45" i="1" s="1"/>
  <c r="N46" i="1"/>
  <c r="Q46" i="1" s="1"/>
  <c r="R46" i="1" s="1"/>
  <c r="N24" i="1"/>
  <c r="O24" i="1" s="1"/>
  <c r="N32" i="1"/>
  <c r="N52" i="1"/>
  <c r="O46" i="1"/>
  <c r="N14" i="1"/>
  <c r="N47" i="1"/>
  <c r="N53" i="1"/>
  <c r="N34" i="1"/>
  <c r="N30" i="1"/>
  <c r="N31" i="1"/>
  <c r="N36" i="1"/>
  <c r="N18" i="1"/>
  <c r="N27" i="1"/>
  <c r="N20" i="1"/>
  <c r="N26" i="1"/>
  <c r="N38" i="1"/>
  <c r="N51" i="1"/>
  <c r="N29" i="1"/>
  <c r="N42" i="1"/>
  <c r="N22" i="1"/>
  <c r="N44" i="1"/>
  <c r="N33" i="1"/>
  <c r="N50" i="1"/>
  <c r="N40" i="1"/>
  <c r="N37" i="1"/>
  <c r="N21" i="1"/>
  <c r="N28" i="1"/>
  <c r="N25" i="1"/>
  <c r="N17" i="1"/>
  <c r="Q19" i="1"/>
  <c r="R19" i="1" s="1"/>
  <c r="N49" i="1"/>
  <c r="Q49" i="1" s="1"/>
  <c r="R49" i="1" s="1"/>
  <c r="Q45" i="1"/>
  <c r="R45" i="1" s="1"/>
  <c r="N16" i="1"/>
  <c r="N43" i="1"/>
  <c r="O43" i="1" s="1"/>
  <c r="N41" i="1"/>
  <c r="Q41" i="1" s="1"/>
  <c r="R41" i="1" s="1"/>
  <c r="N23" i="1"/>
  <c r="O23" i="1" s="1"/>
  <c r="N48" i="1"/>
  <c r="O15" i="1"/>
  <c r="Q15" i="1"/>
  <c r="R15" i="1" s="1"/>
  <c r="Q52" i="1"/>
  <c r="R52" i="1" s="1"/>
  <c r="O52" i="1"/>
  <c r="O35" i="1"/>
  <c r="Q35" i="1"/>
  <c r="R35" i="1" s="1"/>
  <c r="Q32" i="1"/>
  <c r="R32" i="1" s="1"/>
  <c r="O32" i="1"/>
  <c r="Q43" i="1"/>
  <c r="R43" i="1" s="1"/>
  <c r="O39" i="1"/>
  <c r="Q39" i="1"/>
  <c r="R39" i="1" s="1"/>
  <c r="O41" i="1" l="1"/>
  <c r="Q24" i="1"/>
  <c r="R24" i="1" s="1"/>
  <c r="Q23" i="1"/>
  <c r="R23" i="1" s="1"/>
  <c r="O49" i="1"/>
  <c r="Q21" i="1"/>
  <c r="R21" i="1" s="1"/>
  <c r="O21" i="1"/>
  <c r="O33" i="1"/>
  <c r="Q33" i="1"/>
  <c r="R33" i="1" s="1"/>
  <c r="Q29" i="1"/>
  <c r="R29" i="1" s="1"/>
  <c r="O29" i="1"/>
  <c r="Q20" i="1"/>
  <c r="R20" i="1" s="1"/>
  <c r="O20" i="1"/>
  <c r="Q31" i="1"/>
  <c r="R31" i="1" s="1"/>
  <c r="O31" i="1"/>
  <c r="O47" i="1"/>
  <c r="Q47" i="1"/>
  <c r="R47" i="1" s="1"/>
  <c r="Q48" i="1"/>
  <c r="R48" i="1" s="1"/>
  <c r="O48" i="1"/>
  <c r="O16" i="1"/>
  <c r="Q16" i="1"/>
  <c r="R16" i="1" s="1"/>
  <c r="O17" i="1"/>
  <c r="Q17" i="1"/>
  <c r="R17" i="1" s="1"/>
  <c r="Q37" i="1"/>
  <c r="R37" i="1" s="1"/>
  <c r="O37" i="1"/>
  <c r="Q44" i="1"/>
  <c r="R44" i="1" s="1"/>
  <c r="O44" i="1"/>
  <c r="O51" i="1"/>
  <c r="Q51" i="1"/>
  <c r="R51" i="1" s="1"/>
  <c r="Q27" i="1"/>
  <c r="R27" i="1" s="1"/>
  <c r="O27" i="1"/>
  <c r="Q30" i="1"/>
  <c r="R30" i="1" s="1"/>
  <c r="O30" i="1"/>
  <c r="O14" i="1"/>
  <c r="Q14" i="1"/>
  <c r="R14" i="1" s="1"/>
  <c r="O25" i="1"/>
  <c r="Q25" i="1"/>
  <c r="R25" i="1" s="1"/>
  <c r="Q40" i="1"/>
  <c r="R40" i="1" s="1"/>
  <c r="O40" i="1"/>
  <c r="Q22" i="1"/>
  <c r="R22" i="1" s="1"/>
  <c r="O22" i="1"/>
  <c r="O38" i="1"/>
  <c r="Q38" i="1"/>
  <c r="R38" i="1" s="1"/>
  <c r="O18" i="1"/>
  <c r="Q18" i="1"/>
  <c r="R18" i="1" s="1"/>
  <c r="O34" i="1"/>
  <c r="Q34" i="1"/>
  <c r="R34" i="1" s="1"/>
  <c r="O28" i="1"/>
  <c r="Q28" i="1"/>
  <c r="R28" i="1" s="1"/>
  <c r="O50" i="1"/>
  <c r="Q50" i="1"/>
  <c r="R50" i="1" s="1"/>
  <c r="Q42" i="1"/>
  <c r="R42" i="1" s="1"/>
  <c r="O42" i="1"/>
  <c r="Q26" i="1"/>
  <c r="R26" i="1" s="1"/>
  <c r="O26" i="1"/>
  <c r="Q36" i="1"/>
  <c r="R36" i="1" s="1"/>
  <c r="O36" i="1"/>
  <c r="Q53" i="1"/>
  <c r="R53" i="1" s="1"/>
  <c r="O53" i="1"/>
</calcChain>
</file>

<file path=xl/sharedStrings.xml><?xml version="1.0" encoding="utf-8"?>
<sst xmlns="http://schemas.openxmlformats.org/spreadsheetml/2006/main" count="63" uniqueCount="44">
  <si>
    <t>Sample identifier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</si>
  <si>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</si>
  <si>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</si>
  <si>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</si>
  <si>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</si>
  <si>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</si>
  <si>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</si>
  <si>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</si>
  <si>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</si>
  <si>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</si>
  <si>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t>Sample details</t>
  </si>
  <si>
    <r>
      <t>Welcome to Megazyme</t>
    </r>
    <r>
      <rPr>
        <sz val="12"/>
        <rFont val="Gill Sans MT"/>
        <family val="2"/>
      </rPr>
      <t xml:space="preserve"> </t>
    </r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</si>
  <si>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</si>
  <si>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t xml:space="preserve"> </t>
  </si>
  <si>
    <r>
      <t xml:space="preserve">On the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page, fill in the orange boxes and it will provide automatic results in the white boxes.</t>
    </r>
  </si>
  <si>
    <t>To zoom up or down, ensure the Standard tool bar is showing (View &gt; Toolbars) &amp; select a value from the Zoom drop-down list.</t>
  </si>
  <si>
    <t>Absorbance values for 100 micrograms of D-glucose standard</t>
  </si>
  <si>
    <t>Dilution 
(-fold)</t>
  </si>
  <si>
    <t>Sample volume (mL)</t>
  </si>
  <si>
    <t>Starch 
(g/100 g) 
"as is"</t>
  </si>
  <si>
    <t>Moisture Content %</t>
  </si>
  <si>
    <t>Starch 
(g/100 g) 
"dwb"</t>
  </si>
  <si>
    <t>Rep. 1</t>
  </si>
  <si>
    <t>Rep. 2</t>
  </si>
  <si>
    <t>Rep.3</t>
  </si>
  <si>
    <t>Rep.4</t>
  </si>
  <si>
    <t>Average</t>
  </si>
  <si>
    <t>Megazyme Knowledge Base</t>
  </si>
  <si>
    <t>Customer Support</t>
  </si>
  <si>
    <t>Extraction</t>
  </si>
  <si>
    <t>Sample absorbance values</t>
  </si>
  <si>
    <t>Results</t>
  </si>
  <si>
    <r>
      <rPr>
        <b/>
        <sz val="10"/>
        <rFont val="Symbol"/>
        <family val="1"/>
      </rPr>
      <t>D</t>
    </r>
    <r>
      <rPr>
        <b/>
        <sz val="10"/>
        <rFont val="Gill Sans MT"/>
        <family val="2"/>
      </rPr>
      <t xml:space="preserve">Abs </t>
    </r>
  </si>
  <si>
    <t>Abs 1</t>
  </si>
  <si>
    <t>Abs 2</t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</si>
  <si>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
concentration of analyte from raw absorbance data.</t>
    </r>
  </si>
  <si>
    <t>Moisture Content (%)</t>
  </si>
  <si>
    <t xml:space="preserve">Resistant Starch 
"as is"
basis
(g/100 g)  </t>
  </si>
  <si>
    <t xml:space="preserve">Resistant 
"DWB" basis
(g/100 g)  </t>
  </si>
  <si>
    <t xml:space="preserve">Resistant Starch 
"DWB" basis
(g/100 g)  </t>
  </si>
  <si>
    <t>Sample weight 
(mg)</t>
  </si>
  <si>
    <t>Extract Vol. (EV)
(mL)</t>
  </si>
  <si>
    <t xml:space="preserve">Ave Abs </t>
  </si>
  <si>
    <t>K-RAPRS 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</si>
</sst>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8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b/>
      <sz val="12"/>
      <name val="Gill Sans MT"/>
      <family val="2"/>
    </font>
    <font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sz val="10"/>
      <name val="Arial"/>
      <family val="2"/>
    </font>
    <font>
      <b/>
      <sz val="10"/>
      <name val="Gill Sans MT"/>
      <family val="1"/>
    </font>
    <font>
      <b/>
      <sz val="10"/>
      <name val="Symbol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996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2" borderId="0" xfId="0" applyFont="1" applyFill="1"/>
    <xf numFmtId="0" fontId="1" fillId="2" borderId="0" xfId="0" applyFont="1" applyFill="1" applyBorder="1"/>
    <xf numFmtId="0" fontId="2" fillId="2" borderId="0" xfId="0" applyFont="1" applyFill="1" applyBorder="1"/>
    <xf numFmtId="0" fontId="1" fillId="3" borderId="0" xfId="0" applyFont="1" applyFill="1"/>
    <xf numFmtId="0" fontId="1" fillId="3" borderId="0" xfId="0" applyFont="1" applyFill="1" applyBorder="1"/>
    <xf numFmtId="0" fontId="1" fillId="3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64" fontId="1" fillId="4" borderId="1" xfId="0" applyNumberFormat="1" applyFont="1" applyFill="1" applyBorder="1" applyProtection="1">
      <protection locked="0"/>
    </xf>
    <xf numFmtId="0" fontId="1" fillId="3" borderId="0" xfId="0" applyFont="1" applyFill="1" applyBorder="1" applyProtection="1"/>
    <xf numFmtId="0" fontId="1" fillId="0" borderId="0" xfId="0" applyFont="1" applyProtection="1"/>
    <xf numFmtId="0" fontId="1" fillId="2" borderId="0" xfId="0" applyFont="1" applyFill="1" applyBorder="1" applyProtection="1"/>
    <xf numFmtId="0" fontId="4" fillId="2" borderId="0" xfId="0" applyFont="1" applyFill="1" applyBorder="1" applyAlignment="1" applyProtection="1">
      <alignment horizontal="left" vertical="top"/>
    </xf>
    <xf numFmtId="0" fontId="1" fillId="2" borderId="0" xfId="0" applyFont="1" applyFill="1" applyProtection="1"/>
    <xf numFmtId="0" fontId="1" fillId="3" borderId="0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0" fontId="2" fillId="2" borderId="0" xfId="0" quotePrefix="1" applyFont="1" applyFill="1" applyBorder="1" applyAlignment="1" applyProtection="1">
      <alignment horizontal="center" vertical="top" wrapText="1"/>
    </xf>
    <xf numFmtId="164" fontId="1" fillId="2" borderId="0" xfId="0" applyNumberFormat="1" applyFont="1" applyFill="1" applyBorder="1" applyAlignment="1" applyProtection="1">
      <alignment horizontal="left"/>
    </xf>
    <xf numFmtId="164" fontId="1" fillId="2" borderId="0" xfId="0" applyNumberFormat="1" applyFont="1" applyFill="1" applyBorder="1" applyAlignment="1" applyProtection="1">
      <alignment horizontal="right"/>
    </xf>
    <xf numFmtId="0" fontId="1" fillId="3" borderId="0" xfId="0" applyFont="1" applyFill="1" applyBorder="1" applyAlignment="1" applyProtection="1"/>
    <xf numFmtId="0" fontId="1" fillId="0" borderId="0" xfId="0" applyFont="1" applyBorder="1" applyAlignment="1" applyProtection="1"/>
    <xf numFmtId="0" fontId="1" fillId="2" borderId="0" xfId="0" applyFont="1" applyFill="1" applyBorder="1" applyAlignment="1" applyProtection="1">
      <alignment wrapText="1"/>
    </xf>
    <xf numFmtId="0" fontId="6" fillId="2" borderId="0" xfId="0" applyFont="1" applyFill="1" applyBorder="1" applyAlignment="1" applyProtection="1">
      <alignment horizontal="left" vertical="top"/>
    </xf>
    <xf numFmtId="0" fontId="1" fillId="2" borderId="0" xfId="0" applyFont="1" applyFill="1" applyBorder="1" applyProtection="1">
      <protection locked="0"/>
    </xf>
    <xf numFmtId="164" fontId="1" fillId="2" borderId="0" xfId="0" applyNumberFormat="1" applyFont="1" applyFill="1" applyBorder="1" applyProtection="1">
      <protection locked="0"/>
    </xf>
    <xf numFmtId="164" fontId="7" fillId="2" borderId="0" xfId="0" applyNumberFormat="1" applyFont="1" applyFill="1" applyBorder="1" applyAlignment="1" applyProtection="1">
      <alignment horizontal="right"/>
    </xf>
    <xf numFmtId="0" fontId="7" fillId="2" borderId="0" xfId="0" applyFont="1" applyFill="1" applyAlignment="1" applyProtection="1">
      <alignment wrapText="1"/>
    </xf>
    <xf numFmtId="0" fontId="7" fillId="2" borderId="0" xfId="0" applyFont="1" applyFill="1" applyAlignment="1" applyProtection="1"/>
    <xf numFmtId="0" fontId="12" fillId="0" borderId="0" xfId="0" applyFont="1" applyAlignment="1" applyProtection="1"/>
    <xf numFmtId="0" fontId="7" fillId="2" borderId="0" xfId="0" applyFont="1" applyFill="1" applyProtection="1"/>
    <xf numFmtId="0" fontId="7" fillId="2" borderId="0" xfId="0" applyFont="1" applyFill="1" applyBorder="1" applyAlignment="1" applyProtection="1"/>
    <xf numFmtId="0" fontId="10" fillId="2" borderId="0" xfId="0" applyFont="1" applyFill="1" applyProtection="1"/>
    <xf numFmtId="0" fontId="10" fillId="2" borderId="0" xfId="0" applyFont="1" applyFill="1" applyBorder="1" applyAlignment="1" applyProtection="1">
      <alignment horizontal="left"/>
    </xf>
    <xf numFmtId="0" fontId="12" fillId="2" borderId="0" xfId="0" applyFont="1" applyFill="1" applyProtection="1"/>
    <xf numFmtId="0" fontId="9" fillId="2" borderId="0" xfId="0" applyFont="1" applyFill="1" applyAlignment="1" applyProtection="1">
      <alignment wrapText="1"/>
    </xf>
    <xf numFmtId="0" fontId="13" fillId="2" borderId="0" xfId="1" applyFont="1" applyFill="1" applyAlignment="1" applyProtection="1"/>
    <xf numFmtId="0" fontId="7" fillId="2" borderId="0" xfId="1" applyFont="1" applyFill="1" applyAlignment="1" applyProtection="1">
      <alignment wrapText="1"/>
    </xf>
    <xf numFmtId="0" fontId="12" fillId="2" borderId="0" xfId="0" applyFont="1" applyFill="1" applyAlignment="1" applyProtection="1"/>
    <xf numFmtId="164" fontId="1" fillId="2" borderId="1" xfId="0" applyNumberFormat="1" applyFont="1" applyFill="1" applyBorder="1" applyAlignment="1">
      <alignment horizontal="right"/>
    </xf>
    <xf numFmtId="0" fontId="0" fillId="2" borderId="0" xfId="0" applyFill="1" applyAlignment="1" applyProtection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5" fillId="0" borderId="0" xfId="0" applyFont="1" applyBorder="1" applyAlignment="1" applyProtection="1">
      <alignment horizontal="left"/>
      <protection locked="0"/>
    </xf>
    <xf numFmtId="164" fontId="1" fillId="4" borderId="1" xfId="0" applyNumberFormat="1" applyFont="1" applyFill="1" applyBorder="1" applyAlignment="1" applyProtection="1">
      <alignment horizontal="right"/>
      <protection locked="0"/>
    </xf>
    <xf numFmtId="164" fontId="1" fillId="4" borderId="2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/>
    <xf numFmtId="0" fontId="1" fillId="4" borderId="1" xfId="0" applyFont="1" applyFill="1" applyBorder="1" applyProtection="1">
      <protection locked="0"/>
    </xf>
    <xf numFmtId="164" fontId="1" fillId="2" borderId="1" xfId="0" applyNumberFormat="1" applyFont="1" applyFill="1" applyBorder="1"/>
    <xf numFmtId="164" fontId="1" fillId="5" borderId="1" xfId="0" applyNumberFormat="1" applyFont="1" applyFill="1" applyBorder="1"/>
    <xf numFmtId="164" fontId="1" fillId="2" borderId="0" xfId="0" applyNumberFormat="1" applyFont="1" applyFill="1" applyBorder="1" applyAlignment="1" applyProtection="1">
      <alignment horizontal="right"/>
      <protection locked="0"/>
    </xf>
    <xf numFmtId="164" fontId="1" fillId="2" borderId="1" xfId="0" applyNumberFormat="1" applyFont="1" applyFill="1" applyBorder="1" applyProtection="1"/>
    <xf numFmtId="164" fontId="1" fillId="2" borderId="0" xfId="0" applyNumberFormat="1" applyFont="1" applyFill="1" applyBorder="1" applyProtection="1"/>
    <xf numFmtId="0" fontId="1" fillId="3" borderId="0" xfId="0" applyFont="1" applyFill="1" applyProtection="1"/>
    <xf numFmtId="164" fontId="1" fillId="5" borderId="1" xfId="0" applyNumberFormat="1" applyFont="1" applyFill="1" applyBorder="1" applyProtection="1"/>
    <xf numFmtId="164" fontId="1" fillId="5" borderId="2" xfId="0" applyNumberFormat="1" applyFont="1" applyFill="1" applyBorder="1" applyAlignment="1"/>
    <xf numFmtId="164" fontId="1" fillId="5" borderId="3" xfId="0" applyNumberFormat="1" applyFont="1" applyFill="1" applyBorder="1" applyAlignment="1"/>
    <xf numFmtId="0" fontId="16" fillId="2" borderId="1" xfId="0" applyFont="1" applyFill="1" applyBorder="1" applyAlignment="1" applyProtection="1">
      <alignment horizontal="center" vertical="center" wrapText="1"/>
    </xf>
    <xf numFmtId="0" fontId="1" fillId="6" borderId="0" xfId="0" applyFont="1" applyFill="1" applyBorder="1"/>
    <xf numFmtId="0" fontId="1" fillId="6" borderId="0" xfId="0" applyFont="1" applyFill="1"/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Protection="1">
      <protection locked="0"/>
    </xf>
    <xf numFmtId="0" fontId="2" fillId="2" borderId="0" xfId="0" applyFont="1" applyFill="1" applyBorder="1" applyAlignment="1">
      <alignment horizontal="right"/>
    </xf>
    <xf numFmtId="0" fontId="1" fillId="6" borderId="0" xfId="0" applyFont="1" applyFill="1" applyBorder="1" applyProtection="1"/>
    <xf numFmtId="0" fontId="1" fillId="6" borderId="0" xfId="0" applyFont="1" applyFill="1" applyProtection="1"/>
    <xf numFmtId="0" fontId="2" fillId="6" borderId="0" xfId="0" applyFont="1" applyFill="1" applyBorder="1"/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164" fontId="1" fillId="6" borderId="1" xfId="0" applyNumberFormat="1" applyFont="1" applyFill="1" applyBorder="1"/>
    <xf numFmtId="0" fontId="1" fillId="6" borderId="0" xfId="0" applyFont="1" applyFill="1" applyBorder="1" applyAlignment="1" applyProtection="1">
      <alignment wrapText="1"/>
    </xf>
    <xf numFmtId="0" fontId="1" fillId="6" borderId="0" xfId="0" applyFont="1" applyFill="1" applyBorder="1" applyAlignment="1" applyProtection="1"/>
    <xf numFmtId="0" fontId="1" fillId="6" borderId="0" xfId="0" applyFont="1" applyFill="1" applyAlignment="1" applyProtection="1">
      <alignment wrapText="1"/>
    </xf>
    <xf numFmtId="0" fontId="1" fillId="6" borderId="0" xfId="0" applyFont="1" applyFill="1" applyAlignment="1" applyProtection="1"/>
    <xf numFmtId="0" fontId="1" fillId="7" borderId="0" xfId="0" applyFont="1" applyFill="1" applyBorder="1" applyAlignment="1" applyProtection="1"/>
    <xf numFmtId="0" fontId="1" fillId="7" borderId="0" xfId="0" applyFont="1" applyFill="1" applyProtection="1"/>
    <xf numFmtId="0" fontId="1" fillId="7" borderId="0" xfId="0" applyFont="1" applyFill="1" applyAlignment="1" applyProtection="1">
      <alignment horizontal="left"/>
    </xf>
    <xf numFmtId="0" fontId="1" fillId="7" borderId="0" xfId="0" applyFont="1" applyFill="1" applyBorder="1" applyProtection="1"/>
    <xf numFmtId="0" fontId="1" fillId="7" borderId="0" xfId="0" applyFont="1" applyFill="1" applyAlignment="1" applyProtection="1"/>
    <xf numFmtId="0" fontId="1" fillId="7" borderId="0" xfId="0" applyFont="1" applyFill="1" applyBorder="1"/>
    <xf numFmtId="0" fontId="7" fillId="2" borderId="0" xfId="0" applyFont="1" applyFill="1" applyAlignment="1" applyProtection="1">
      <alignment vertical="top" wrapText="1"/>
    </xf>
    <xf numFmtId="0" fontId="0" fillId="0" borderId="0" xfId="0" applyAlignment="1" applyProtection="1"/>
    <xf numFmtId="164" fontId="1" fillId="4" borderId="1" xfId="0" applyNumberFormat="1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MegaCalc '!A1"/><Relationship Id="rId2" Type="http://schemas.openxmlformats.org/officeDocument/2006/relationships/hyperlink" Target="#Contact_us"/><Relationship Id="rId1" Type="http://schemas.openxmlformats.org/officeDocument/2006/relationships/image" Target="../media/image1.png"/><Relationship Id="rId4" Type="http://schemas.openxmlformats.org/officeDocument/2006/relationships/hyperlink" Target="#Instruction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MegaCalc '!A1"/><Relationship Id="rId2" Type="http://schemas.openxmlformats.org/officeDocument/2006/relationships/hyperlink" Target="#Contact_us"/><Relationship Id="rId1" Type="http://schemas.openxmlformats.org/officeDocument/2006/relationships/hyperlink" Target="#Instructions!A1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17</xdr:col>
      <xdr:colOff>1</xdr:colOff>
      <xdr:row>6</xdr:row>
      <xdr:rowOff>137245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DBBB3BF-3232-4765-9073-00C1C0F30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95250"/>
          <a:ext cx="8591550" cy="139454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11</xdr:row>
      <xdr:rowOff>104775</xdr:rowOff>
    </xdr:from>
    <xdr:to>
      <xdr:col>7</xdr:col>
      <xdr:colOff>43993</xdr:colOff>
      <xdr:row>12</xdr:row>
      <xdr:rowOff>238125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552A9BB7-762F-4184-8330-9C2149C1BA83}"/>
            </a:ext>
          </a:extLst>
        </xdr:cNvPr>
        <xdr:cNvSpPr>
          <a:spLocks noChangeArrowheads="1"/>
        </xdr:cNvSpPr>
      </xdr:nvSpPr>
      <xdr:spPr bwMode="auto">
        <a:xfrm>
          <a:off x="219075" y="3552825"/>
          <a:ext cx="2990850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</a:p>
      </xdr:txBody>
    </xdr:sp>
    <xdr:clientData/>
  </xdr:twoCellAnchor>
  <xdr:twoCellAnchor editAs="oneCell">
    <xdr:from>
      <xdr:col>14</xdr:col>
      <xdr:colOff>0</xdr:colOff>
      <xdr:row>27</xdr:row>
      <xdr:rowOff>57150</xdr:rowOff>
    </xdr:from>
    <xdr:to>
      <xdr:col>14</xdr:col>
      <xdr:colOff>0</xdr:colOff>
      <xdr:row>32</xdr:row>
      <xdr:rowOff>19050</xdr:rowOff>
    </xdr:to>
    <xdr:sp macro="" textlink="">
      <xdr:nvSpPr>
        <xdr:cNvPr id="6160" name="Rectangle 16">
          <a:extLst>
            <a:ext uri="{FF2B5EF4-FFF2-40B4-BE49-F238E27FC236}">
              <a16:creationId xmlns:a16="http://schemas.microsoft.com/office/drawing/2014/main" id="{05D7B8D3-278D-4012-A0F4-1A2AAE9C329F}"/>
            </a:ext>
          </a:extLst>
        </xdr:cNvPr>
        <xdr:cNvSpPr>
          <a:spLocks noChangeArrowheads="1"/>
        </xdr:cNvSpPr>
      </xdr:nvSpPr>
      <xdr:spPr bwMode="auto">
        <a:xfrm>
          <a:off x="9191625" y="7019925"/>
          <a:ext cx="0" cy="914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Gill Sans MT"/>
            </a:rPr>
            <a:t>5. Adjust sample volume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then enter the actual volume used.</a:t>
          </a:r>
        </a:p>
      </xdr:txBody>
    </xdr:sp>
    <xdr:clientData/>
  </xdr:twoCellAnchor>
  <xdr:twoCellAnchor editAs="oneCell">
    <xdr:from>
      <xdr:col>14</xdr:col>
      <xdr:colOff>0</xdr:colOff>
      <xdr:row>17</xdr:row>
      <xdr:rowOff>133350</xdr:rowOff>
    </xdr:from>
    <xdr:to>
      <xdr:col>14</xdr:col>
      <xdr:colOff>0</xdr:colOff>
      <xdr:row>26</xdr:row>
      <xdr:rowOff>28575</xdr:rowOff>
    </xdr:to>
    <xdr:sp macro="" textlink="">
      <xdr:nvSpPr>
        <xdr:cNvPr id="6162" name="Rectangle 18">
          <a:extLst>
            <a:ext uri="{FF2B5EF4-FFF2-40B4-BE49-F238E27FC236}">
              <a16:creationId xmlns:a16="http://schemas.microsoft.com/office/drawing/2014/main" id="{E4FCD14B-B413-4990-BC11-2C0E5452BC0F}"/>
            </a:ext>
          </a:extLst>
        </xdr:cNvPr>
        <xdr:cNvSpPr>
          <a:spLocks noChangeArrowheads="1"/>
        </xdr:cNvSpPr>
      </xdr:nvSpPr>
      <xdr:spPr bwMode="auto">
        <a:xfrm>
          <a:off x="9191625" y="4943475"/>
          <a:ext cx="0" cy="2238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Gill Sans MT"/>
            </a:rPr>
            <a:t>6. Adjust sample dilution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</a:p>
      </xdr:txBody>
    </xdr:sp>
    <xdr:clientData/>
  </xdr:twoCellAnchor>
  <xdr:twoCellAnchor editAs="oneCell">
    <xdr:from>
      <xdr:col>14</xdr:col>
      <xdr:colOff>0</xdr:colOff>
      <xdr:row>7</xdr:row>
      <xdr:rowOff>47625</xdr:rowOff>
    </xdr:from>
    <xdr:to>
      <xdr:col>14</xdr:col>
      <xdr:colOff>0</xdr:colOff>
      <xdr:row>7</xdr:row>
      <xdr:rowOff>257175</xdr:rowOff>
    </xdr:to>
    <xdr:sp macro="" textlink="">
      <xdr:nvSpPr>
        <xdr:cNvPr id="6181" name="Text Box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8EA310-0D09-4343-93FF-FE56277274F1}"/>
            </a:ext>
          </a:extLst>
        </xdr:cNvPr>
        <xdr:cNvSpPr txBox="1">
          <a:spLocks noChangeArrowheads="1"/>
        </xdr:cNvSpPr>
      </xdr:nvSpPr>
      <xdr:spPr bwMode="auto">
        <a:xfrm>
          <a:off x="9191625" y="1781175"/>
          <a:ext cx="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</a:p>
      </xdr:txBody>
    </xdr:sp>
    <xdr:clientData fPrintsWithSheet="0"/>
  </xdr:twoCellAnchor>
  <xdr:twoCellAnchor editAs="oneCell">
    <xdr:from>
      <xdr:col>14</xdr:col>
      <xdr:colOff>0</xdr:colOff>
      <xdr:row>7</xdr:row>
      <xdr:rowOff>85725</xdr:rowOff>
    </xdr:from>
    <xdr:to>
      <xdr:col>14</xdr:col>
      <xdr:colOff>0</xdr:colOff>
      <xdr:row>7</xdr:row>
      <xdr:rowOff>85725</xdr:rowOff>
    </xdr:to>
    <xdr:sp macro="" textlink="">
      <xdr:nvSpPr>
        <xdr:cNvPr id="14088" name="Line 38">
          <a:extLst>
            <a:ext uri="{FF2B5EF4-FFF2-40B4-BE49-F238E27FC236}">
              <a16:creationId xmlns:a16="http://schemas.microsoft.com/office/drawing/2014/main" id="{06ABF377-89E4-4238-B379-3B4AFB5517A3}"/>
            </a:ext>
          </a:extLst>
        </xdr:cNvPr>
        <xdr:cNvSpPr>
          <a:spLocks noChangeShapeType="1"/>
        </xdr:cNvSpPr>
      </xdr:nvSpPr>
      <xdr:spPr bwMode="auto">
        <a:xfrm>
          <a:off x="7258050" y="181927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 editAs="oneCell">
    <xdr:from>
      <xdr:col>14</xdr:col>
      <xdr:colOff>0</xdr:colOff>
      <xdr:row>7</xdr:row>
      <xdr:rowOff>85725</xdr:rowOff>
    </xdr:from>
    <xdr:to>
      <xdr:col>14</xdr:col>
      <xdr:colOff>0</xdr:colOff>
      <xdr:row>7</xdr:row>
      <xdr:rowOff>85725</xdr:rowOff>
    </xdr:to>
    <xdr:sp macro="" textlink="">
      <xdr:nvSpPr>
        <xdr:cNvPr id="14089" name="Line 39">
          <a:extLst>
            <a:ext uri="{FF2B5EF4-FFF2-40B4-BE49-F238E27FC236}">
              <a16:creationId xmlns:a16="http://schemas.microsoft.com/office/drawing/2014/main" id="{69B8A328-277A-4032-BA97-86132A0637BA}"/>
            </a:ext>
          </a:extLst>
        </xdr:cNvPr>
        <xdr:cNvSpPr>
          <a:spLocks noChangeShapeType="1"/>
        </xdr:cNvSpPr>
      </xdr:nvSpPr>
      <xdr:spPr bwMode="auto">
        <a:xfrm flipH="1">
          <a:off x="7258050" y="181927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 editAs="oneCell">
    <xdr:from>
      <xdr:col>14</xdr:col>
      <xdr:colOff>0</xdr:colOff>
      <xdr:row>7</xdr:row>
      <xdr:rowOff>85725</xdr:rowOff>
    </xdr:from>
    <xdr:to>
      <xdr:col>14</xdr:col>
      <xdr:colOff>0</xdr:colOff>
      <xdr:row>7</xdr:row>
      <xdr:rowOff>85725</xdr:rowOff>
    </xdr:to>
    <xdr:sp macro="" textlink="">
      <xdr:nvSpPr>
        <xdr:cNvPr id="14090" name="Line 40">
          <a:extLst>
            <a:ext uri="{FF2B5EF4-FFF2-40B4-BE49-F238E27FC236}">
              <a16:creationId xmlns:a16="http://schemas.microsoft.com/office/drawing/2014/main" id="{AFCB83B3-D342-4B07-887E-5658C05FA9E4}"/>
            </a:ext>
          </a:extLst>
        </xdr:cNvPr>
        <xdr:cNvSpPr>
          <a:spLocks noChangeShapeType="1"/>
        </xdr:cNvSpPr>
      </xdr:nvSpPr>
      <xdr:spPr bwMode="auto">
        <a:xfrm flipH="1">
          <a:off x="7258050" y="181927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 editAs="absolute">
    <xdr:from>
      <xdr:col>2</xdr:col>
      <xdr:colOff>50111</xdr:colOff>
      <xdr:row>7</xdr:row>
      <xdr:rowOff>597590</xdr:rowOff>
    </xdr:from>
    <xdr:to>
      <xdr:col>4</xdr:col>
      <xdr:colOff>1451407</xdr:colOff>
      <xdr:row>8</xdr:row>
      <xdr:rowOff>50182</xdr:rowOff>
    </xdr:to>
    <xdr:sp macro="" textlink="">
      <xdr:nvSpPr>
        <xdr:cNvPr id="6187" name="Text Box 4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362BFA8-0121-4F9E-B920-BEFE718B931A}"/>
            </a:ext>
          </a:extLst>
        </xdr:cNvPr>
        <xdr:cNvSpPr txBox="1">
          <a:spLocks noChangeArrowheads="1"/>
        </xdr:cNvSpPr>
      </xdr:nvSpPr>
      <xdr:spPr bwMode="auto">
        <a:xfrm>
          <a:off x="190915" y="2336938"/>
          <a:ext cx="1616644" cy="23115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</a:p>
      </xdr:txBody>
    </xdr:sp>
    <xdr:clientData fPrintsWithSheet="0"/>
  </xdr:twoCellAnchor>
  <xdr:twoCellAnchor editAs="oneCell">
    <xdr:from>
      <xdr:col>2</xdr:col>
      <xdr:colOff>47625</xdr:colOff>
      <xdr:row>46</xdr:row>
      <xdr:rowOff>152400</xdr:rowOff>
    </xdr:from>
    <xdr:to>
      <xdr:col>4</xdr:col>
      <xdr:colOff>1381125</xdr:colOff>
      <xdr:row>47</xdr:row>
      <xdr:rowOff>161925</xdr:rowOff>
    </xdr:to>
    <xdr:sp macro="" textlink="">
      <xdr:nvSpPr>
        <xdr:cNvPr id="6188" name="Text Box 4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C6ED395-FA99-4A05-8000-BED9E6C4221B}"/>
            </a:ext>
          </a:extLst>
        </xdr:cNvPr>
        <xdr:cNvSpPr txBox="1">
          <a:spLocks noChangeArrowheads="1"/>
        </xdr:cNvSpPr>
      </xdr:nvSpPr>
      <xdr:spPr bwMode="auto">
        <a:xfrm>
          <a:off x="190500" y="12649200"/>
          <a:ext cx="155257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</a:p>
      </xdr:txBody>
    </xdr:sp>
    <xdr:clientData fPrintsWithSheet="0"/>
  </xdr:twoCellAnchor>
  <xdr:twoCellAnchor editAs="oneCell">
    <xdr:from>
      <xdr:col>10</xdr:col>
      <xdr:colOff>588511</xdr:colOff>
      <xdr:row>15</xdr:row>
      <xdr:rowOff>5797</xdr:rowOff>
    </xdr:from>
    <xdr:to>
      <xdr:col>15</xdr:col>
      <xdr:colOff>602560</xdr:colOff>
      <xdr:row>20</xdr:row>
      <xdr:rowOff>117231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EB6EEFC3-6C74-4C8F-885A-4F4CBD0780F3}"/>
            </a:ext>
          </a:extLst>
        </xdr:cNvPr>
        <xdr:cNvSpPr>
          <a:spLocks noChangeArrowheads="1"/>
        </xdr:cNvSpPr>
      </xdr:nvSpPr>
      <xdr:spPr bwMode="auto">
        <a:xfrm>
          <a:off x="5732011" y="4409278"/>
          <a:ext cx="2798280" cy="93204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2. Glucose standard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Insert D-glucose standard values.  The program will calculate the average if more than one value is added. The factor (F) will be automatically calculated.</a:t>
          </a:r>
        </a:p>
      </xdr:txBody>
    </xdr:sp>
    <xdr:clientData/>
  </xdr:twoCellAnchor>
  <xdr:twoCellAnchor>
    <xdr:from>
      <xdr:col>5</xdr:col>
      <xdr:colOff>561975</xdr:colOff>
      <xdr:row>3</xdr:row>
      <xdr:rowOff>0</xdr:rowOff>
    </xdr:from>
    <xdr:to>
      <xdr:col>15</xdr:col>
      <xdr:colOff>0</xdr:colOff>
      <xdr:row>3</xdr:row>
      <xdr:rowOff>276225</xdr:rowOff>
    </xdr:to>
    <xdr:sp macro="" textlink="">
      <xdr:nvSpPr>
        <xdr:cNvPr id="6225" name="Text Box 81">
          <a:extLst>
            <a:ext uri="{FF2B5EF4-FFF2-40B4-BE49-F238E27FC236}">
              <a16:creationId xmlns:a16="http://schemas.microsoft.com/office/drawing/2014/main" id="{66074853-8979-492F-81FC-E30435151638}"/>
            </a:ext>
          </a:extLst>
        </xdr:cNvPr>
        <xdr:cNvSpPr txBox="1">
          <a:spLocks noChangeArrowheads="1"/>
        </xdr:cNvSpPr>
      </xdr:nvSpPr>
      <xdr:spPr bwMode="auto">
        <a:xfrm>
          <a:off x="2590800" y="609600"/>
          <a:ext cx="6667500" cy="2762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Total Starch - Instructions</a:t>
          </a:r>
        </a:p>
      </xdr:txBody>
    </xdr:sp>
    <xdr:clientData/>
  </xdr:twoCellAnchor>
  <xdr:twoCellAnchor>
    <xdr:from>
      <xdr:col>5</xdr:col>
      <xdr:colOff>647700</xdr:colOff>
      <xdr:row>12</xdr:row>
      <xdr:rowOff>238125</xdr:rowOff>
    </xdr:from>
    <xdr:to>
      <xdr:col>5</xdr:col>
      <xdr:colOff>647700</xdr:colOff>
      <xdr:row>13</xdr:row>
      <xdr:rowOff>114300</xdr:rowOff>
    </xdr:to>
    <xdr:cxnSp macro="">
      <xdr:nvCxnSpPr>
        <xdr:cNvPr id="14097" name="AutoShape 114">
          <a:extLst>
            <a:ext uri="{FF2B5EF4-FFF2-40B4-BE49-F238E27FC236}">
              <a16:creationId xmlns:a16="http://schemas.microsoft.com/office/drawing/2014/main" id="{4EAD0AF5-F889-420E-9592-5773B52993DA}"/>
            </a:ext>
          </a:extLst>
        </xdr:cNvPr>
        <xdr:cNvCxnSpPr>
          <a:cxnSpLocks noChangeShapeType="1"/>
          <a:stCxn id="6152" idx="2"/>
        </xdr:cNvCxnSpPr>
      </xdr:nvCxnSpPr>
      <xdr:spPr bwMode="auto">
        <a:xfrm flipH="1">
          <a:off x="2457450" y="3876675"/>
          <a:ext cx="0" cy="3619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571500</xdr:colOff>
      <xdr:row>17</xdr:row>
      <xdr:rowOff>95250</xdr:rowOff>
    </xdr:from>
    <xdr:to>
      <xdr:col>10</xdr:col>
      <xdr:colOff>590550</xdr:colOff>
      <xdr:row>18</xdr:row>
      <xdr:rowOff>28575</xdr:rowOff>
    </xdr:to>
    <xdr:cxnSp macro="">
      <xdr:nvCxnSpPr>
        <xdr:cNvPr id="14098" name="AutoShape 115">
          <a:extLst>
            <a:ext uri="{FF2B5EF4-FFF2-40B4-BE49-F238E27FC236}">
              <a16:creationId xmlns:a16="http://schemas.microsoft.com/office/drawing/2014/main" id="{95428585-2470-4F52-9364-8502347F6ED1}"/>
            </a:ext>
          </a:extLst>
        </xdr:cNvPr>
        <xdr:cNvCxnSpPr>
          <a:cxnSpLocks noChangeShapeType="1"/>
          <a:stCxn id="6155" idx="1"/>
        </xdr:cNvCxnSpPr>
      </xdr:nvCxnSpPr>
      <xdr:spPr bwMode="auto">
        <a:xfrm flipH="1">
          <a:off x="3048000" y="4876800"/>
          <a:ext cx="2686050" cy="12382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14</xdr:col>
      <xdr:colOff>479977</xdr:colOff>
      <xdr:row>6</xdr:row>
      <xdr:rowOff>144946</xdr:rowOff>
    </xdr:from>
    <xdr:to>
      <xdr:col>15</xdr:col>
      <xdr:colOff>546651</xdr:colOff>
      <xdr:row>6</xdr:row>
      <xdr:rowOff>335446</xdr:rowOff>
    </xdr:to>
    <xdr:sp macro="" textlink="">
      <xdr:nvSpPr>
        <xdr:cNvPr id="37" name="Text Box 2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38A919-386B-4FB4-9BAA-CE54B9FD64DB}"/>
            </a:ext>
          </a:extLst>
        </xdr:cNvPr>
        <xdr:cNvSpPr txBox="1">
          <a:spLocks noChangeArrowheads="1"/>
        </xdr:cNvSpPr>
      </xdr:nvSpPr>
      <xdr:spPr bwMode="auto">
        <a:xfrm>
          <a:off x="7738027" y="1497496"/>
          <a:ext cx="733424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</a:p>
      </xdr:txBody>
    </xdr:sp>
    <xdr:clientData fPrintsWithSheet="0"/>
  </xdr:twoCellAnchor>
  <xdr:twoCellAnchor editAs="oneCell">
    <xdr:from>
      <xdr:col>3</xdr:col>
      <xdr:colOff>0</xdr:colOff>
      <xdr:row>26</xdr:row>
      <xdr:rowOff>146380</xdr:rowOff>
    </xdr:from>
    <xdr:to>
      <xdr:col>5</xdr:col>
      <xdr:colOff>210058</xdr:colOff>
      <xdr:row>29</xdr:row>
      <xdr:rowOff>154662</xdr:rowOff>
    </xdr:to>
    <xdr:sp macro="" textlink="">
      <xdr:nvSpPr>
        <xdr:cNvPr id="43" name="Rectangle 93">
          <a:extLst>
            <a:ext uri="{FF2B5EF4-FFF2-40B4-BE49-F238E27FC236}">
              <a16:creationId xmlns:a16="http://schemas.microsoft.com/office/drawing/2014/main" id="{2F0C6724-9A71-48BB-8AEC-D186FD947FE2}"/>
            </a:ext>
          </a:extLst>
        </xdr:cNvPr>
        <xdr:cNvSpPr>
          <a:spLocks noChangeArrowheads="1"/>
        </xdr:cNvSpPr>
      </xdr:nvSpPr>
      <xdr:spPr bwMode="auto">
        <a:xfrm>
          <a:off x="219075" y="7271080"/>
          <a:ext cx="1800733" cy="57978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lnSpc>
              <a:spcPts val="1100"/>
            </a:lnSpc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 panose="020B0502020104020203" pitchFamily="34" charset="0"/>
            </a:rPr>
            <a:t>3. Sample weight </a:t>
          </a:r>
        </a:p>
        <a:p>
          <a:pPr algn="l" rtl="0">
            <a:lnSpc>
              <a:spcPts val="1100"/>
            </a:lnSpc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 panose="020B0502020104020203" pitchFamily="34" charset="0"/>
            </a:rPr>
            <a:t>Enter the </a:t>
          </a:r>
          <a:r>
            <a:rPr lang="en-GB" sz="1100" b="1" i="0" u="none" strike="noStrike" baseline="0">
              <a:solidFill>
                <a:srgbClr val="000000"/>
              </a:solidFill>
              <a:latin typeface="Gill Sans MT" panose="020B0502020104020203" pitchFamily="34" charset="0"/>
            </a:rPr>
            <a:t>sample weight 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 panose="020B0502020104020203" pitchFamily="34" charset="0"/>
            </a:rPr>
            <a:t>correct nearest mg. </a:t>
          </a:r>
        </a:p>
        <a:p>
          <a:pPr algn="l" rtl="0">
            <a:lnSpc>
              <a:spcPts val="1100"/>
            </a:lnSpc>
            <a:defRPr sz="1000"/>
          </a:pPr>
          <a:endParaRPr lang="en-GB" sz="1100" b="0" i="0" u="none" strike="noStrike" baseline="0">
            <a:solidFill>
              <a:srgbClr val="000000"/>
            </a:solidFill>
            <a:latin typeface="Gill Sans MT" panose="020B0502020104020203" pitchFamily="34" charset="0"/>
          </a:endParaRPr>
        </a:p>
      </xdr:txBody>
    </xdr:sp>
    <xdr:clientData/>
  </xdr:twoCellAnchor>
  <xdr:twoCellAnchor>
    <xdr:from>
      <xdr:col>5</xdr:col>
      <xdr:colOff>209550</xdr:colOff>
      <xdr:row>24</xdr:row>
      <xdr:rowOff>19050</xdr:rowOff>
    </xdr:from>
    <xdr:to>
      <xdr:col>5</xdr:col>
      <xdr:colOff>457200</xdr:colOff>
      <xdr:row>28</xdr:row>
      <xdr:rowOff>57150</xdr:rowOff>
    </xdr:to>
    <xdr:cxnSp macro="">
      <xdr:nvCxnSpPr>
        <xdr:cNvPr id="14101" name="AutoShape 105">
          <a:extLst>
            <a:ext uri="{FF2B5EF4-FFF2-40B4-BE49-F238E27FC236}">
              <a16:creationId xmlns:a16="http://schemas.microsoft.com/office/drawing/2014/main" id="{2832BAD4-C51F-40A6-BDD0-02D1D21B8365}"/>
            </a:ext>
          </a:extLst>
        </xdr:cNvPr>
        <xdr:cNvCxnSpPr>
          <a:cxnSpLocks noChangeShapeType="1"/>
          <a:stCxn id="43" idx="3"/>
        </xdr:cNvCxnSpPr>
      </xdr:nvCxnSpPr>
      <xdr:spPr bwMode="auto">
        <a:xfrm flipV="1">
          <a:off x="2019300" y="6762750"/>
          <a:ext cx="247650" cy="8001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19050</xdr:colOff>
      <xdr:row>24</xdr:row>
      <xdr:rowOff>76200</xdr:rowOff>
    </xdr:from>
    <xdr:to>
      <xdr:col>13</xdr:col>
      <xdr:colOff>257175</xdr:colOff>
      <xdr:row>26</xdr:row>
      <xdr:rowOff>142875</xdr:rowOff>
    </xdr:to>
    <xdr:cxnSp macro="">
      <xdr:nvCxnSpPr>
        <xdr:cNvPr id="14102" name="AutoShape 106">
          <a:extLst>
            <a:ext uri="{FF2B5EF4-FFF2-40B4-BE49-F238E27FC236}">
              <a16:creationId xmlns:a16="http://schemas.microsoft.com/office/drawing/2014/main" id="{A4100E20-AC7D-41D9-8925-53080B7D1083}"/>
            </a:ext>
          </a:extLst>
        </xdr:cNvPr>
        <xdr:cNvCxnSpPr>
          <a:cxnSpLocks noChangeShapeType="1"/>
          <a:stCxn id="51" idx="0"/>
        </xdr:cNvCxnSpPr>
      </xdr:nvCxnSpPr>
      <xdr:spPr bwMode="auto">
        <a:xfrm flipV="1">
          <a:off x="6610350" y="6819900"/>
          <a:ext cx="238125" cy="44767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106654</xdr:colOff>
      <xdr:row>29</xdr:row>
      <xdr:rowOff>61801</xdr:rowOff>
    </xdr:from>
    <xdr:to>
      <xdr:col>9</xdr:col>
      <xdr:colOff>573154</xdr:colOff>
      <xdr:row>33</xdr:row>
      <xdr:rowOff>127801</xdr:rowOff>
    </xdr:to>
    <xdr:sp macro="" textlink="">
      <xdr:nvSpPr>
        <xdr:cNvPr id="47" name="Rectangle 65">
          <a:extLst>
            <a:ext uri="{FF2B5EF4-FFF2-40B4-BE49-F238E27FC236}">
              <a16:creationId xmlns:a16="http://schemas.microsoft.com/office/drawing/2014/main" id="{DB180E2F-F7EB-4856-BF80-7E0CBA117669}"/>
            </a:ext>
          </a:extLst>
        </xdr:cNvPr>
        <xdr:cNvSpPr>
          <a:spLocks noChangeArrowheads="1"/>
        </xdr:cNvSpPr>
      </xdr:nvSpPr>
      <xdr:spPr bwMode="auto">
        <a:xfrm>
          <a:off x="3249904" y="7758001"/>
          <a:ext cx="1800000" cy="828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6. Sample volume (GOPOD)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a volume other than 0.1 mL is used in the GOPOD assay, enter the new volume.</a:t>
          </a:r>
          <a:endParaRPr lang="en-GB"/>
        </a:p>
      </xdr:txBody>
    </xdr:sp>
    <xdr:clientData/>
  </xdr:twoCellAnchor>
  <xdr:twoCellAnchor>
    <xdr:from>
      <xdr:col>8</xdr:col>
      <xdr:colOff>342900</xdr:colOff>
      <xdr:row>24</xdr:row>
      <xdr:rowOff>95250</xdr:rowOff>
    </xdr:from>
    <xdr:to>
      <xdr:col>9</xdr:col>
      <xdr:colOff>314325</xdr:colOff>
      <xdr:row>29</xdr:row>
      <xdr:rowOff>57150</xdr:rowOff>
    </xdr:to>
    <xdr:cxnSp macro="">
      <xdr:nvCxnSpPr>
        <xdr:cNvPr id="14104" name="AutoShape 106">
          <a:extLst>
            <a:ext uri="{FF2B5EF4-FFF2-40B4-BE49-F238E27FC236}">
              <a16:creationId xmlns:a16="http://schemas.microsoft.com/office/drawing/2014/main" id="{CAA2A359-41D1-45FA-AB9F-3E89E7DD9037}"/>
            </a:ext>
          </a:extLst>
        </xdr:cNvPr>
        <xdr:cNvCxnSpPr>
          <a:cxnSpLocks noChangeShapeType="1"/>
          <a:stCxn id="47" idx="0"/>
        </xdr:cNvCxnSpPr>
      </xdr:nvCxnSpPr>
      <xdr:spPr bwMode="auto">
        <a:xfrm flipV="1">
          <a:off x="4152900" y="6838950"/>
          <a:ext cx="638175" cy="9144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20929</xdr:colOff>
      <xdr:row>35</xdr:row>
      <xdr:rowOff>13031</xdr:rowOff>
    </xdr:from>
    <xdr:to>
      <xdr:col>5</xdr:col>
      <xdr:colOff>230254</xdr:colOff>
      <xdr:row>38</xdr:row>
      <xdr:rowOff>881750</xdr:rowOff>
    </xdr:to>
    <xdr:sp macro="" textlink="">
      <xdr:nvSpPr>
        <xdr:cNvPr id="49" name="Rectangle 15">
          <a:extLst>
            <a:ext uri="{FF2B5EF4-FFF2-40B4-BE49-F238E27FC236}">
              <a16:creationId xmlns:a16="http://schemas.microsoft.com/office/drawing/2014/main" id="{83038DDC-DE6A-4270-A537-6343BC1B0E2F}"/>
            </a:ext>
          </a:extLst>
        </xdr:cNvPr>
        <xdr:cNvSpPr>
          <a:spLocks noChangeArrowheads="1"/>
        </xdr:cNvSpPr>
      </xdr:nvSpPr>
      <xdr:spPr bwMode="auto">
        <a:xfrm>
          <a:off x="240004" y="8852231"/>
          <a:ext cx="1800000" cy="144021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5. Insert absorbance values for the samples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duplicate samples have been run, insert both absorbance values and the program will automatically use the average values. If a single set of values are input, these will be used.  </a:t>
          </a:r>
        </a:p>
      </xdr:txBody>
    </xdr:sp>
    <xdr:clientData/>
  </xdr:twoCellAnchor>
  <xdr:twoCellAnchor>
    <xdr:from>
      <xdr:col>5</xdr:col>
      <xdr:colOff>228600</xdr:colOff>
      <xdr:row>24</xdr:row>
      <xdr:rowOff>38100</xdr:rowOff>
    </xdr:from>
    <xdr:to>
      <xdr:col>7</xdr:col>
      <xdr:colOff>647700</xdr:colOff>
      <xdr:row>38</xdr:row>
      <xdr:rowOff>161925</xdr:rowOff>
    </xdr:to>
    <xdr:cxnSp macro="">
      <xdr:nvCxnSpPr>
        <xdr:cNvPr id="14106" name="AutoShape 105">
          <a:extLst>
            <a:ext uri="{FF2B5EF4-FFF2-40B4-BE49-F238E27FC236}">
              <a16:creationId xmlns:a16="http://schemas.microsoft.com/office/drawing/2014/main" id="{0FC53792-93C9-4158-B922-A28F04627DDF}"/>
            </a:ext>
          </a:extLst>
        </xdr:cNvPr>
        <xdr:cNvCxnSpPr>
          <a:cxnSpLocks noChangeShapeType="1"/>
          <a:stCxn id="49" idx="3"/>
        </xdr:cNvCxnSpPr>
      </xdr:nvCxnSpPr>
      <xdr:spPr bwMode="auto">
        <a:xfrm flipV="1">
          <a:off x="2038350" y="6781800"/>
          <a:ext cx="1752600" cy="279082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10</xdr:col>
      <xdr:colOff>569268</xdr:colOff>
      <xdr:row>26</xdr:row>
      <xdr:rowOff>146380</xdr:rowOff>
    </xdr:from>
    <xdr:to>
      <xdr:col>14</xdr:col>
      <xdr:colOff>251787</xdr:colOff>
      <xdr:row>34</xdr:row>
      <xdr:rowOff>66675</xdr:rowOff>
    </xdr:to>
    <xdr:sp macro="" textlink="">
      <xdr:nvSpPr>
        <xdr:cNvPr id="51" name="Rectangle 93">
          <a:extLst>
            <a:ext uri="{FF2B5EF4-FFF2-40B4-BE49-F238E27FC236}">
              <a16:creationId xmlns:a16="http://schemas.microsoft.com/office/drawing/2014/main" id="{9CCCB8A2-775A-45D8-96DB-F9FBCBE6FA2F}"/>
            </a:ext>
          </a:extLst>
        </xdr:cNvPr>
        <xdr:cNvSpPr>
          <a:spLocks noChangeArrowheads="1"/>
        </xdr:cNvSpPr>
      </xdr:nvSpPr>
      <xdr:spPr bwMode="auto">
        <a:xfrm>
          <a:off x="5712768" y="7271080"/>
          <a:ext cx="1797069" cy="144429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8. Results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Once all raw data has been input into the MegaCalc spreadsheet results for </a:t>
          </a: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"Resistant Starch "as is" basis (g/100g)" (solid samples) 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are calculated automatically.</a:t>
          </a:r>
        </a:p>
      </xdr:txBody>
    </xdr:sp>
    <xdr:clientData/>
  </xdr:twoCellAnchor>
  <xdr:twoCellAnchor editAs="oneCell">
    <xdr:from>
      <xdr:col>10</xdr:col>
      <xdr:colOff>559233</xdr:colOff>
      <xdr:row>35</xdr:row>
      <xdr:rowOff>13031</xdr:rowOff>
    </xdr:from>
    <xdr:to>
      <xdr:col>14</xdr:col>
      <xdr:colOff>244683</xdr:colOff>
      <xdr:row>38</xdr:row>
      <xdr:rowOff>1028065</xdr:rowOff>
    </xdr:to>
    <xdr:sp macro="" textlink="">
      <xdr:nvSpPr>
        <xdr:cNvPr id="52" name="Rectangle 101">
          <a:extLst>
            <a:ext uri="{FF2B5EF4-FFF2-40B4-BE49-F238E27FC236}">
              <a16:creationId xmlns:a16="http://schemas.microsoft.com/office/drawing/2014/main" id="{BF313623-E186-42FA-AADB-90D6057B9D25}"/>
            </a:ext>
          </a:extLst>
        </xdr:cNvPr>
        <xdr:cNvSpPr>
          <a:spLocks noChangeArrowheads="1"/>
        </xdr:cNvSpPr>
      </xdr:nvSpPr>
      <xdr:spPr bwMode="auto">
        <a:xfrm>
          <a:off x="5702733" y="8852231"/>
          <a:ext cx="1800000" cy="158653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9. Moisture content &amp; Resistant Starch "DWB"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GB" sz="1100" b="0" i="0" baseline="0">
              <a:effectLst/>
              <a:latin typeface="Gill Sans MT" panose="020B0502020104020203" pitchFamily="34" charset="0"/>
              <a:ea typeface="+mn-ea"/>
              <a:cs typeface="+mn-cs"/>
            </a:rPr>
            <a:t>To calculate starch content on a dry weight basis enter the percentage moisture content of the sample calculated using the following equation: [(fresh weight - dry weight) / fresh weight] * 100.</a:t>
          </a:r>
          <a:endParaRPr lang="en-IE" sz="1100">
            <a:effectLst/>
            <a:latin typeface="Gill Sans MT" panose="020B0502020104020203" pitchFamily="34" charset="0"/>
          </a:endParaRPr>
        </a:p>
      </xdr:txBody>
    </xdr:sp>
    <xdr:clientData/>
  </xdr:twoCellAnchor>
  <xdr:twoCellAnchor editAs="oneCell">
    <xdr:from>
      <xdr:col>3</xdr:col>
      <xdr:colOff>9525</xdr:colOff>
      <xdr:row>30</xdr:row>
      <xdr:rowOff>151143</xdr:rowOff>
    </xdr:from>
    <xdr:to>
      <xdr:col>5</xdr:col>
      <xdr:colOff>219583</xdr:colOff>
      <xdr:row>34</xdr:row>
      <xdr:rowOff>16550</xdr:rowOff>
    </xdr:to>
    <xdr:sp macro="" textlink="">
      <xdr:nvSpPr>
        <xdr:cNvPr id="65" name="Rectangle 93">
          <a:extLst>
            <a:ext uri="{FF2B5EF4-FFF2-40B4-BE49-F238E27FC236}">
              <a16:creationId xmlns:a16="http://schemas.microsoft.com/office/drawing/2014/main" id="{E3F77E17-6456-4ED6-A50C-7FBEEA588D41}"/>
            </a:ext>
          </a:extLst>
        </xdr:cNvPr>
        <xdr:cNvSpPr>
          <a:spLocks noChangeArrowheads="1"/>
        </xdr:cNvSpPr>
      </xdr:nvSpPr>
      <xdr:spPr bwMode="auto">
        <a:xfrm>
          <a:off x="228600" y="8037843"/>
          <a:ext cx="1800733" cy="62740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 panose="020B0502020104020203" pitchFamily="34" charset="0"/>
            </a:rPr>
            <a:t>4. Extract volume (EV) 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 panose="020B0502020104020203" pitchFamily="34" charset="0"/>
            </a:rPr>
            <a:t>Enter the </a:t>
          </a:r>
          <a:r>
            <a:rPr lang="en-GB" sz="1100" b="1" i="0" u="none" strike="noStrike" baseline="0">
              <a:solidFill>
                <a:srgbClr val="000000"/>
              </a:solidFill>
              <a:latin typeface="Gill Sans MT" panose="020B0502020104020203" pitchFamily="34" charset="0"/>
            </a:rPr>
            <a:t>extract volume 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 panose="020B0502020104020203" pitchFamily="34" charset="0"/>
            </a:rPr>
            <a:t>in mL, either </a:t>
          </a:r>
          <a:r>
            <a:rPr lang="en-GB" sz="1100" b="1" i="0" u="none" strike="noStrike" baseline="0">
              <a:solidFill>
                <a:srgbClr val="000000"/>
              </a:solidFill>
              <a:latin typeface="Gill Sans MT" panose="020B0502020104020203" pitchFamily="34" charset="0"/>
            </a:rPr>
            <a:t>10.3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 panose="020B0502020104020203" pitchFamily="34" charset="0"/>
            </a:rPr>
            <a:t> or </a:t>
          </a:r>
          <a:r>
            <a:rPr lang="en-GB" sz="1100" b="1" i="0" u="none" strike="noStrike" baseline="0">
              <a:solidFill>
                <a:srgbClr val="000000"/>
              </a:solidFill>
              <a:latin typeface="Gill Sans MT" panose="020B0502020104020203" pitchFamily="34" charset="0"/>
            </a:rPr>
            <a:t>100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 panose="020B0502020104020203" pitchFamily="34" charset="0"/>
            </a:rPr>
            <a:t>.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Gill Sans MT" panose="020B0502020104020203" pitchFamily="34" charset="0"/>
          </a:endParaRPr>
        </a:p>
      </xdr:txBody>
    </xdr:sp>
    <xdr:clientData/>
  </xdr:twoCellAnchor>
  <xdr:twoCellAnchor>
    <xdr:from>
      <xdr:col>5</xdr:col>
      <xdr:colOff>219075</xdr:colOff>
      <xdr:row>24</xdr:row>
      <xdr:rowOff>95250</xdr:rowOff>
    </xdr:from>
    <xdr:to>
      <xdr:col>6</xdr:col>
      <xdr:colOff>342900</xdr:colOff>
      <xdr:row>32</xdr:row>
      <xdr:rowOff>85725</xdr:rowOff>
    </xdr:to>
    <xdr:cxnSp macro="">
      <xdr:nvCxnSpPr>
        <xdr:cNvPr id="14110" name="AutoShape 105">
          <a:extLst>
            <a:ext uri="{FF2B5EF4-FFF2-40B4-BE49-F238E27FC236}">
              <a16:creationId xmlns:a16="http://schemas.microsoft.com/office/drawing/2014/main" id="{06D5D18C-D980-4647-84FB-09F509BE08DA}"/>
            </a:ext>
          </a:extLst>
        </xdr:cNvPr>
        <xdr:cNvCxnSpPr>
          <a:cxnSpLocks noChangeShapeType="1"/>
          <a:stCxn id="65" idx="3"/>
        </xdr:cNvCxnSpPr>
      </xdr:nvCxnSpPr>
      <xdr:spPr bwMode="auto">
        <a:xfrm flipV="1">
          <a:off x="2028825" y="6838950"/>
          <a:ext cx="790575" cy="151447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114300</xdr:colOff>
      <xdr:row>34</xdr:row>
      <xdr:rowOff>91840</xdr:rowOff>
    </xdr:from>
    <xdr:to>
      <xdr:col>9</xdr:col>
      <xdr:colOff>600996</xdr:colOff>
      <xdr:row>38</xdr:row>
      <xdr:rowOff>496766</xdr:rowOff>
    </xdr:to>
    <xdr:sp macro="" textlink="">
      <xdr:nvSpPr>
        <xdr:cNvPr id="88" name="Rectangle 65">
          <a:extLst>
            <a:ext uri="{FF2B5EF4-FFF2-40B4-BE49-F238E27FC236}">
              <a16:creationId xmlns:a16="http://schemas.microsoft.com/office/drawing/2014/main" id="{D446A5E3-AE24-41AC-A186-C3592888A4AE}"/>
            </a:ext>
          </a:extLst>
        </xdr:cNvPr>
        <xdr:cNvSpPr>
          <a:spLocks noChangeArrowheads="1"/>
        </xdr:cNvSpPr>
      </xdr:nvSpPr>
      <xdr:spPr bwMode="auto">
        <a:xfrm>
          <a:off x="3257550" y="8740540"/>
          <a:ext cx="1820196" cy="116692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7. Dilution (GOPOD)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the sample has been diluted further prior to the GOPOD assay, enter the dilution factor. If there is no further dilution leave as "1".</a:t>
          </a:r>
          <a:endParaRPr lang="en-GB"/>
        </a:p>
      </xdr:txBody>
    </xdr:sp>
    <xdr:clientData/>
  </xdr:twoCellAnchor>
  <xdr:twoCellAnchor>
    <xdr:from>
      <xdr:col>9</xdr:col>
      <xdr:colOff>600075</xdr:colOff>
      <xdr:row>24</xdr:row>
      <xdr:rowOff>161925</xdr:rowOff>
    </xdr:from>
    <xdr:to>
      <xdr:col>10</xdr:col>
      <xdr:colOff>514350</xdr:colOff>
      <xdr:row>37</xdr:row>
      <xdr:rowOff>104775</xdr:rowOff>
    </xdr:to>
    <xdr:cxnSp macro="">
      <xdr:nvCxnSpPr>
        <xdr:cNvPr id="14112" name="AutoShape 106">
          <a:extLst>
            <a:ext uri="{FF2B5EF4-FFF2-40B4-BE49-F238E27FC236}">
              <a16:creationId xmlns:a16="http://schemas.microsoft.com/office/drawing/2014/main" id="{989F3724-2D3D-43ED-A789-68607B5F8B2A}"/>
            </a:ext>
          </a:extLst>
        </xdr:cNvPr>
        <xdr:cNvCxnSpPr>
          <a:cxnSpLocks noChangeShapeType="1"/>
          <a:stCxn id="88" idx="3"/>
        </xdr:cNvCxnSpPr>
      </xdr:nvCxnSpPr>
      <xdr:spPr bwMode="auto">
        <a:xfrm flipV="1">
          <a:off x="5076825" y="6905625"/>
          <a:ext cx="581025" cy="24193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247650</xdr:colOff>
      <xdr:row>24</xdr:row>
      <xdr:rowOff>152400</xdr:rowOff>
    </xdr:from>
    <xdr:to>
      <xdr:col>15</xdr:col>
      <xdr:colOff>295275</xdr:colOff>
      <xdr:row>38</xdr:row>
      <xdr:rowOff>238125</xdr:rowOff>
    </xdr:to>
    <xdr:cxnSp macro="">
      <xdr:nvCxnSpPr>
        <xdr:cNvPr id="14113" name="AutoShape 106">
          <a:extLst>
            <a:ext uri="{FF2B5EF4-FFF2-40B4-BE49-F238E27FC236}">
              <a16:creationId xmlns:a16="http://schemas.microsoft.com/office/drawing/2014/main" id="{11D45160-D5A7-4CF9-AF74-7999757AACDE}"/>
            </a:ext>
          </a:extLst>
        </xdr:cNvPr>
        <xdr:cNvCxnSpPr>
          <a:cxnSpLocks noChangeShapeType="1"/>
          <a:stCxn id="52" idx="3"/>
        </xdr:cNvCxnSpPr>
      </xdr:nvCxnSpPr>
      <xdr:spPr bwMode="auto">
        <a:xfrm flipV="1">
          <a:off x="7505700" y="6896100"/>
          <a:ext cx="714375" cy="275272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666750</xdr:colOff>
      <xdr:row>0</xdr:row>
      <xdr:rowOff>428625</xdr:rowOff>
    </xdr:from>
    <xdr:to>
      <xdr:col>16</xdr:col>
      <xdr:colOff>66675</xdr:colOff>
      <xdr:row>0</xdr:row>
      <xdr:rowOff>733425</xdr:rowOff>
    </xdr:to>
    <xdr:sp macro="" textlink="">
      <xdr:nvSpPr>
        <xdr:cNvPr id="2093" name="Text Box 45">
          <a:extLst>
            <a:ext uri="{FF2B5EF4-FFF2-40B4-BE49-F238E27FC236}">
              <a16:creationId xmlns:a16="http://schemas.microsoft.com/office/drawing/2014/main" id="{9E0F1E56-FE90-4DB9-B5CD-63D8FC9B2B5C}"/>
            </a:ext>
          </a:extLst>
        </xdr:cNvPr>
        <xdr:cNvSpPr txBox="1">
          <a:spLocks noChangeArrowheads="1"/>
        </xdr:cNvSpPr>
      </xdr:nvSpPr>
      <xdr:spPr bwMode="auto">
        <a:xfrm>
          <a:off x="3209925" y="485775"/>
          <a:ext cx="461010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Total Starch Determination</a:t>
          </a:r>
        </a:p>
      </xdr:txBody>
    </xdr:sp>
    <xdr:clientData/>
  </xdr:twoCellAnchor>
  <xdr:twoCellAnchor>
    <xdr:from>
      <xdr:col>15</xdr:col>
      <xdr:colOff>390525</xdr:colOff>
      <xdr:row>3</xdr:row>
      <xdr:rowOff>47625</xdr:rowOff>
    </xdr:from>
    <xdr:to>
      <xdr:col>17</xdr:col>
      <xdr:colOff>457200</xdr:colOff>
      <xdr:row>4</xdr:row>
      <xdr:rowOff>66675</xdr:rowOff>
    </xdr:to>
    <xdr:sp macro="" textlink="">
      <xdr:nvSpPr>
        <xdr:cNvPr id="2075" name="Text Box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17CCD9-3FAA-411D-9820-0E1130CD93F7}"/>
            </a:ext>
          </a:extLst>
        </xdr:cNvPr>
        <xdr:cNvSpPr txBox="1">
          <a:spLocks noChangeArrowheads="1"/>
        </xdr:cNvSpPr>
      </xdr:nvSpPr>
      <xdr:spPr bwMode="auto">
        <a:xfrm>
          <a:off x="8505825" y="1504950"/>
          <a:ext cx="8286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</a:p>
      </xdr:txBody>
    </xdr:sp>
    <xdr:clientData fPrintsWithSheet="0"/>
  </xdr:twoCellAnchor>
  <xdr:twoCellAnchor>
    <xdr:from>
      <xdr:col>15</xdr:col>
      <xdr:colOff>390525</xdr:colOff>
      <xdr:row>4</xdr:row>
      <xdr:rowOff>66675</xdr:rowOff>
    </xdr:from>
    <xdr:to>
      <xdr:col>17</xdr:col>
      <xdr:colOff>457200</xdr:colOff>
      <xdr:row>5</xdr:row>
      <xdr:rowOff>66675</xdr:rowOff>
    </xdr:to>
    <xdr:sp macro="" textlink="">
      <xdr:nvSpPr>
        <xdr:cNvPr id="2076" name="Text Box 2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6C1A1A-BEAF-4546-9C93-ADE250CE6E0D}"/>
            </a:ext>
          </a:extLst>
        </xdr:cNvPr>
        <xdr:cNvSpPr txBox="1">
          <a:spLocks noChangeArrowheads="1"/>
        </xdr:cNvSpPr>
      </xdr:nvSpPr>
      <xdr:spPr bwMode="auto">
        <a:xfrm>
          <a:off x="8505825" y="1714500"/>
          <a:ext cx="82867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</a:p>
      </xdr:txBody>
    </xdr:sp>
    <xdr:clientData fPrintsWithSheet="0"/>
  </xdr:twoCellAnchor>
  <xdr:twoCellAnchor>
    <xdr:from>
      <xdr:col>23</xdr:col>
      <xdr:colOff>0</xdr:colOff>
      <xdr:row>4</xdr:row>
      <xdr:rowOff>85725</xdr:rowOff>
    </xdr:from>
    <xdr:to>
      <xdr:col>23</xdr:col>
      <xdr:colOff>0</xdr:colOff>
      <xdr:row>4</xdr:row>
      <xdr:rowOff>85725</xdr:rowOff>
    </xdr:to>
    <xdr:sp macro="" textlink="">
      <xdr:nvSpPr>
        <xdr:cNvPr id="2808" name="Line 29">
          <a:extLst>
            <a:ext uri="{FF2B5EF4-FFF2-40B4-BE49-F238E27FC236}">
              <a16:creationId xmlns:a16="http://schemas.microsoft.com/office/drawing/2014/main" id="{6E7A0330-9DBF-4966-8E3B-E2E905D28645}"/>
            </a:ext>
          </a:extLst>
        </xdr:cNvPr>
        <xdr:cNvSpPr>
          <a:spLocks noChangeShapeType="1"/>
        </xdr:cNvSpPr>
      </xdr:nvSpPr>
      <xdr:spPr bwMode="auto">
        <a:xfrm>
          <a:off x="30127575" y="17335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23</xdr:col>
      <xdr:colOff>0</xdr:colOff>
      <xdr:row>4</xdr:row>
      <xdr:rowOff>85725</xdr:rowOff>
    </xdr:from>
    <xdr:to>
      <xdr:col>23</xdr:col>
      <xdr:colOff>0</xdr:colOff>
      <xdr:row>4</xdr:row>
      <xdr:rowOff>85725</xdr:rowOff>
    </xdr:to>
    <xdr:sp macro="" textlink="">
      <xdr:nvSpPr>
        <xdr:cNvPr id="2809" name="Line 30">
          <a:extLst>
            <a:ext uri="{FF2B5EF4-FFF2-40B4-BE49-F238E27FC236}">
              <a16:creationId xmlns:a16="http://schemas.microsoft.com/office/drawing/2014/main" id="{96F2CE1D-9B80-427A-9831-1EB6539DA25E}"/>
            </a:ext>
          </a:extLst>
        </xdr:cNvPr>
        <xdr:cNvSpPr>
          <a:spLocks noChangeShapeType="1"/>
        </xdr:cNvSpPr>
      </xdr:nvSpPr>
      <xdr:spPr bwMode="auto">
        <a:xfrm flipH="1">
          <a:off x="30127575" y="17335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23</xdr:col>
      <xdr:colOff>0</xdr:colOff>
      <xdr:row>4</xdr:row>
      <xdr:rowOff>114300</xdr:rowOff>
    </xdr:from>
    <xdr:to>
      <xdr:col>23</xdr:col>
      <xdr:colOff>0</xdr:colOff>
      <xdr:row>4</xdr:row>
      <xdr:rowOff>114300</xdr:rowOff>
    </xdr:to>
    <xdr:sp macro="" textlink="">
      <xdr:nvSpPr>
        <xdr:cNvPr id="2810" name="Line 31">
          <a:extLst>
            <a:ext uri="{FF2B5EF4-FFF2-40B4-BE49-F238E27FC236}">
              <a16:creationId xmlns:a16="http://schemas.microsoft.com/office/drawing/2014/main" id="{D8BCE278-3649-4CE9-B619-EEE2FA23126C}"/>
            </a:ext>
          </a:extLst>
        </xdr:cNvPr>
        <xdr:cNvSpPr>
          <a:spLocks noChangeShapeType="1"/>
        </xdr:cNvSpPr>
      </xdr:nvSpPr>
      <xdr:spPr bwMode="auto">
        <a:xfrm flipH="1">
          <a:off x="30127575" y="17621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</xdr:col>
      <xdr:colOff>19050</xdr:colOff>
      <xdr:row>53</xdr:row>
      <xdr:rowOff>85725</xdr:rowOff>
    </xdr:from>
    <xdr:to>
      <xdr:col>7</xdr:col>
      <xdr:colOff>114300</xdr:colOff>
      <xdr:row>54</xdr:row>
      <xdr:rowOff>76200</xdr:rowOff>
    </xdr:to>
    <xdr:sp macro="" textlink="">
      <xdr:nvSpPr>
        <xdr:cNvPr id="2081" name="Text Box 3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9654B2C-3547-4F30-B951-8CF7303C5E0A}"/>
            </a:ext>
          </a:extLst>
        </xdr:cNvPr>
        <xdr:cNvSpPr txBox="1">
          <a:spLocks noChangeArrowheads="1"/>
        </xdr:cNvSpPr>
      </xdr:nvSpPr>
      <xdr:spPr bwMode="auto">
        <a:xfrm>
          <a:off x="142875" y="11772900"/>
          <a:ext cx="40386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</a:p>
      </xdr:txBody>
    </xdr:sp>
    <xdr:clientData fPrintsWithSheet="0"/>
  </xdr:twoCellAnchor>
  <xdr:twoCellAnchor>
    <xdr:from>
      <xdr:col>23</xdr:col>
      <xdr:colOff>0</xdr:colOff>
      <xdr:row>10</xdr:row>
      <xdr:rowOff>85725</xdr:rowOff>
    </xdr:from>
    <xdr:to>
      <xdr:col>23</xdr:col>
      <xdr:colOff>0</xdr:colOff>
      <xdr:row>10</xdr:row>
      <xdr:rowOff>85725</xdr:rowOff>
    </xdr:to>
    <xdr:sp macro="" textlink="">
      <xdr:nvSpPr>
        <xdr:cNvPr id="2813" name="Line 29">
          <a:extLst>
            <a:ext uri="{FF2B5EF4-FFF2-40B4-BE49-F238E27FC236}">
              <a16:creationId xmlns:a16="http://schemas.microsoft.com/office/drawing/2014/main" id="{0DE74E91-5B3D-44DF-823C-CD249C715B57}"/>
            </a:ext>
          </a:extLst>
        </xdr:cNvPr>
        <xdr:cNvSpPr>
          <a:spLocks noChangeShapeType="1"/>
        </xdr:cNvSpPr>
      </xdr:nvSpPr>
      <xdr:spPr bwMode="auto">
        <a:xfrm>
          <a:off x="30127575" y="27622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23</xdr:col>
      <xdr:colOff>0</xdr:colOff>
      <xdr:row>10</xdr:row>
      <xdr:rowOff>85725</xdr:rowOff>
    </xdr:from>
    <xdr:to>
      <xdr:col>23</xdr:col>
      <xdr:colOff>0</xdr:colOff>
      <xdr:row>10</xdr:row>
      <xdr:rowOff>85725</xdr:rowOff>
    </xdr:to>
    <xdr:sp macro="" textlink="">
      <xdr:nvSpPr>
        <xdr:cNvPr id="2814" name="Line 30">
          <a:extLst>
            <a:ext uri="{FF2B5EF4-FFF2-40B4-BE49-F238E27FC236}">
              <a16:creationId xmlns:a16="http://schemas.microsoft.com/office/drawing/2014/main" id="{946DD8A6-EB05-4950-9CD1-367C080CF0E6}"/>
            </a:ext>
          </a:extLst>
        </xdr:cNvPr>
        <xdr:cNvSpPr>
          <a:spLocks noChangeShapeType="1"/>
        </xdr:cNvSpPr>
      </xdr:nvSpPr>
      <xdr:spPr bwMode="auto">
        <a:xfrm flipH="1">
          <a:off x="30127575" y="27622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23</xdr:col>
      <xdr:colOff>0</xdr:colOff>
      <xdr:row>10</xdr:row>
      <xdr:rowOff>114300</xdr:rowOff>
    </xdr:from>
    <xdr:to>
      <xdr:col>23</xdr:col>
      <xdr:colOff>0</xdr:colOff>
      <xdr:row>10</xdr:row>
      <xdr:rowOff>114300</xdr:rowOff>
    </xdr:to>
    <xdr:sp macro="" textlink="">
      <xdr:nvSpPr>
        <xdr:cNvPr id="2815" name="Line 31">
          <a:extLst>
            <a:ext uri="{FF2B5EF4-FFF2-40B4-BE49-F238E27FC236}">
              <a16:creationId xmlns:a16="http://schemas.microsoft.com/office/drawing/2014/main" id="{4A0558CD-890C-4BFC-ADA8-A1810FD37387}"/>
            </a:ext>
          </a:extLst>
        </xdr:cNvPr>
        <xdr:cNvSpPr>
          <a:spLocks noChangeShapeType="1"/>
        </xdr:cNvSpPr>
      </xdr:nvSpPr>
      <xdr:spPr bwMode="auto">
        <a:xfrm flipH="1">
          <a:off x="30127575" y="27908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 editAs="oneCell">
    <xdr:from>
      <xdr:col>1</xdr:col>
      <xdr:colOff>1</xdr:colOff>
      <xdr:row>1</xdr:row>
      <xdr:rowOff>0</xdr:rowOff>
    </xdr:from>
    <xdr:to>
      <xdr:col>19</xdr:col>
      <xdr:colOff>1</xdr:colOff>
      <xdr:row>2</xdr:row>
      <xdr:rowOff>1348769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CD3BD9-2BF2-4899-8316-4E22D1631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1" y="95250"/>
          <a:ext cx="8896350" cy="14440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upportcs.megazyme.com/support/home" TargetMode="Externa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0"/>
  <sheetViews>
    <sheetView tabSelected="1" zoomScaleNormal="100" workbookViewId="0"/>
  </sheetViews>
  <sheetFormatPr defaultColWidth="12.28515625" defaultRowHeight="15" x14ac:dyDescent="0.3"/>
  <cols>
    <col min="1" max="1" width="1.7109375" style="84" customWidth="1"/>
    <col min="2" max="2" width="0.42578125" style="84" customWidth="1"/>
    <col min="3" max="3" width="1.140625" style="85" customWidth="1"/>
    <col min="4" max="4" width="2" style="84" bestFit="1" customWidth="1"/>
    <col min="5" max="5" width="21.85546875" style="84" customWidth="1"/>
    <col min="6" max="11" width="10" style="84" customWidth="1"/>
    <col min="12" max="12" width="1.7109375" style="84" customWidth="1"/>
    <col min="13" max="16" width="10" style="84" customWidth="1"/>
    <col min="17" max="17" width="1.7109375" style="84" customWidth="1"/>
    <col min="18" max="16384" width="12.28515625" style="84"/>
  </cols>
  <sheetData>
    <row r="1" spans="1:17" ht="7.7" customHeight="1" x14ac:dyDescent="0.3">
      <c r="A1" s="14"/>
      <c r="B1" s="14"/>
      <c r="C1" s="19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7" ht="13.7" customHeight="1" x14ac:dyDescent="0.3">
      <c r="A2" s="14"/>
      <c r="B2" s="16"/>
      <c r="C2" s="20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73"/>
    </row>
    <row r="3" spans="1:17" ht="27" customHeight="1" x14ac:dyDescent="0.3">
      <c r="A3" s="14"/>
      <c r="B3" s="16"/>
      <c r="C3" s="20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73"/>
      <c r="P3" s="74"/>
      <c r="Q3" s="74"/>
    </row>
    <row r="4" spans="1:17" ht="27" customHeight="1" x14ac:dyDescent="0.3">
      <c r="A4" s="14"/>
      <c r="B4" s="16"/>
      <c r="C4" s="20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73"/>
      <c r="P4" s="74"/>
      <c r="Q4" s="74"/>
    </row>
    <row r="5" spans="1:17" ht="18.2" customHeight="1" x14ac:dyDescent="0.3">
      <c r="A5" s="14"/>
      <c r="B5" s="16"/>
      <c r="C5" s="21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73"/>
      <c r="P5" s="74"/>
      <c r="Q5" s="74"/>
    </row>
    <row r="6" spans="1:17" ht="13.7" customHeight="1" x14ac:dyDescent="0.3">
      <c r="A6" s="14"/>
      <c r="B6" s="16"/>
      <c r="C6" s="21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73"/>
      <c r="P6" s="74"/>
      <c r="Q6" s="74"/>
    </row>
    <row r="7" spans="1:17" s="86" customFormat="1" ht="30" customHeight="1" x14ac:dyDescent="0.4">
      <c r="A7" s="14"/>
      <c r="B7" s="16"/>
      <c r="C7" s="37" t="s">
        <v>11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73"/>
      <c r="P7" s="73"/>
      <c r="Q7" s="73"/>
    </row>
    <row r="8" spans="1:17" s="86" customFormat="1" ht="61.7" customHeight="1" x14ac:dyDescent="0.3">
      <c r="A8" s="14"/>
      <c r="B8" s="16"/>
      <c r="C8" s="92" t="s">
        <v>35</v>
      </c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73"/>
    </row>
    <row r="9" spans="1:17" s="86" customFormat="1" ht="37.700000000000003" customHeight="1" x14ac:dyDescent="0.4">
      <c r="A9" s="14"/>
      <c r="B9" s="16"/>
      <c r="C9" s="37" t="s">
        <v>12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73"/>
      <c r="P9" s="73"/>
      <c r="Q9" s="73"/>
    </row>
    <row r="10" spans="1:17" s="86" customFormat="1" ht="18.75" x14ac:dyDescent="0.35">
      <c r="A10" s="14"/>
      <c r="B10" s="16"/>
      <c r="C10" s="35" t="s">
        <v>14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73"/>
      <c r="P10" s="73"/>
      <c r="Q10" s="73"/>
    </row>
    <row r="11" spans="1:17" s="86" customFormat="1" ht="17.25" x14ac:dyDescent="0.35">
      <c r="A11" s="14"/>
      <c r="B11" s="16"/>
      <c r="C11" s="35" t="s">
        <v>15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73"/>
      <c r="P11" s="73"/>
      <c r="Q11" s="73"/>
    </row>
    <row r="12" spans="1:17" s="86" customFormat="1" x14ac:dyDescent="0.3">
      <c r="A12" s="14"/>
      <c r="B12" s="16"/>
      <c r="C12" s="20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73"/>
      <c r="P12" s="73"/>
      <c r="Q12" s="73"/>
    </row>
    <row r="13" spans="1:17" s="86" customFormat="1" ht="38.25" customHeight="1" x14ac:dyDescent="0.3">
      <c r="A13" s="14"/>
      <c r="B13" s="16"/>
      <c r="C13" s="20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73"/>
      <c r="P13" s="73"/>
      <c r="Q13" s="73"/>
    </row>
    <row r="14" spans="1:17" s="86" customFormat="1" x14ac:dyDescent="0.3">
      <c r="A14" s="14"/>
      <c r="B14" s="16"/>
      <c r="C14" s="20"/>
      <c r="D14" s="4"/>
      <c r="E14" s="72" t="s">
        <v>10</v>
      </c>
      <c r="F14" s="91"/>
      <c r="G14" s="91"/>
      <c r="H14" s="91"/>
      <c r="I14" s="91"/>
      <c r="J14" s="91"/>
      <c r="K14" s="91"/>
      <c r="L14" s="91"/>
      <c r="M14" s="64"/>
      <c r="N14" s="4"/>
      <c r="O14" s="63"/>
      <c r="P14" s="63"/>
      <c r="Q14" s="73"/>
    </row>
    <row r="15" spans="1:17" s="86" customFormat="1" ht="6.95" customHeight="1" x14ac:dyDescent="0.3">
      <c r="A15" s="14"/>
      <c r="B15" s="16"/>
      <c r="C15" s="20"/>
      <c r="D15" s="4"/>
      <c r="E15" s="4"/>
      <c r="F15" s="4"/>
      <c r="G15" s="4"/>
      <c r="H15" s="3"/>
      <c r="I15" s="3"/>
      <c r="J15" s="4"/>
      <c r="K15" s="64"/>
      <c r="L15" s="64"/>
      <c r="M15" s="64"/>
      <c r="N15" s="4"/>
      <c r="O15" s="64"/>
      <c r="P15" s="63"/>
      <c r="Q15" s="73"/>
    </row>
    <row r="16" spans="1:17" s="86" customFormat="1" x14ac:dyDescent="0.3">
      <c r="A16" s="14"/>
      <c r="B16" s="16"/>
      <c r="C16" s="20"/>
      <c r="D16" s="3"/>
      <c r="E16" s="3"/>
      <c r="F16" s="5" t="s">
        <v>16</v>
      </c>
      <c r="G16" s="1"/>
      <c r="H16" s="3"/>
      <c r="I16" s="3"/>
      <c r="J16" s="3"/>
      <c r="K16" s="64"/>
      <c r="L16" s="64"/>
      <c r="M16" s="64"/>
      <c r="N16" s="3"/>
      <c r="O16" s="64"/>
      <c r="P16" s="64"/>
      <c r="Q16" s="73"/>
    </row>
    <row r="17" spans="1:17" s="86" customFormat="1" x14ac:dyDescent="0.3">
      <c r="A17" s="14"/>
      <c r="B17" s="16"/>
      <c r="C17" s="20"/>
      <c r="D17" s="3"/>
      <c r="E17" s="3"/>
      <c r="F17" s="47" t="s">
        <v>22</v>
      </c>
      <c r="G17" s="47" t="s">
        <v>23</v>
      </c>
      <c r="H17" s="47" t="s">
        <v>24</v>
      </c>
      <c r="I17" s="47" t="s">
        <v>25</v>
      </c>
      <c r="J17" s="51" t="s">
        <v>26</v>
      </c>
      <c r="K17" s="64"/>
      <c r="L17" s="64"/>
      <c r="M17" s="64"/>
      <c r="N17" s="3"/>
      <c r="O17" s="64"/>
      <c r="P17" s="64"/>
      <c r="Q17" s="73"/>
    </row>
    <row r="18" spans="1:17" s="86" customFormat="1" x14ac:dyDescent="0.3">
      <c r="A18" s="14"/>
      <c r="B18" s="16"/>
      <c r="C18" s="20"/>
      <c r="D18" s="3"/>
      <c r="E18" s="3"/>
      <c r="F18" s="49"/>
      <c r="G18" s="49"/>
      <c r="H18" s="49"/>
      <c r="I18" s="50"/>
      <c r="J18" s="44">
        <f>IF(COUNT(F18,G18,H18,I18)=0,0,AVERAGE(F18,G18,H18,I18))</f>
        <v>0</v>
      </c>
      <c r="K18" s="64"/>
      <c r="L18" s="64"/>
      <c r="M18" s="64"/>
      <c r="N18" s="3"/>
      <c r="O18" s="64"/>
      <c r="P18" s="64"/>
      <c r="Q18" s="73"/>
    </row>
    <row r="19" spans="1:17" s="86" customFormat="1" ht="4.7" customHeight="1" x14ac:dyDescent="0.3">
      <c r="A19" s="14"/>
      <c r="B19" s="16"/>
      <c r="C19" s="20"/>
      <c r="D19" s="3"/>
      <c r="E19" s="3"/>
      <c r="F19" s="55"/>
      <c r="G19" s="55"/>
      <c r="H19" s="3"/>
      <c r="I19" s="3"/>
      <c r="J19" s="3"/>
      <c r="K19" s="64"/>
      <c r="L19" s="64"/>
      <c r="M19" s="64"/>
      <c r="N19" s="3"/>
      <c r="O19" s="64"/>
      <c r="P19" s="64"/>
      <c r="Q19" s="73"/>
    </row>
    <row r="20" spans="1:17" s="86" customFormat="1" x14ac:dyDescent="0.3">
      <c r="A20" s="14"/>
      <c r="B20" s="16"/>
      <c r="C20" s="20"/>
      <c r="D20" s="4"/>
      <c r="E20" s="4"/>
      <c r="F20" s="60" t="str">
        <f>IF(AND(ISNUMBER(Replicate_ave),Replicate_ave&gt;0),100/Replicate_ave,"--")</f>
        <v>--</v>
      </c>
      <c r="G20" s="61"/>
      <c r="H20" s="3"/>
      <c r="I20" s="3"/>
      <c r="J20" s="4"/>
      <c r="K20" s="64"/>
      <c r="L20" s="64"/>
      <c r="M20" s="64"/>
      <c r="N20" s="4"/>
      <c r="O20" s="64"/>
      <c r="P20" s="63"/>
      <c r="Q20" s="73"/>
    </row>
    <row r="21" spans="1:17" s="86" customFormat="1" x14ac:dyDescent="0.3">
      <c r="A21" s="14"/>
      <c r="B21" s="16"/>
      <c r="C21" s="20"/>
      <c r="D21" s="4"/>
      <c r="E21" s="4"/>
      <c r="F21" s="3"/>
      <c r="G21" s="4"/>
      <c r="H21" s="4"/>
      <c r="I21" s="4"/>
      <c r="J21" s="4"/>
      <c r="K21" s="3"/>
      <c r="L21" s="64"/>
      <c r="M21" s="4"/>
      <c r="N21" s="4"/>
      <c r="O21" s="64"/>
      <c r="P21" s="63"/>
      <c r="Q21" s="73"/>
    </row>
    <row r="22" spans="1:17" s="86" customFormat="1" x14ac:dyDescent="0.3">
      <c r="A22" s="14"/>
      <c r="B22" s="16"/>
      <c r="C22" s="20"/>
      <c r="D22" s="4"/>
      <c r="E22" s="4"/>
      <c r="F22" s="5" t="s">
        <v>29</v>
      </c>
      <c r="G22" s="5"/>
      <c r="H22" s="4"/>
      <c r="I22" s="5" t="s">
        <v>30</v>
      </c>
      <c r="J22" s="4"/>
      <c r="K22" s="4"/>
      <c r="L22" s="4"/>
      <c r="M22" s="5" t="s">
        <v>31</v>
      </c>
      <c r="N22" s="5"/>
      <c r="O22" s="75"/>
      <c r="P22" s="75"/>
      <c r="Q22" s="73"/>
    </row>
    <row r="23" spans="1:17" s="86" customFormat="1" ht="75" x14ac:dyDescent="0.3">
      <c r="A23" s="14"/>
      <c r="B23" s="16"/>
      <c r="C23" s="20"/>
      <c r="D23" s="65"/>
      <c r="E23" s="66" t="s">
        <v>0</v>
      </c>
      <c r="F23" s="67" t="s">
        <v>40</v>
      </c>
      <c r="G23" s="67" t="s">
        <v>41</v>
      </c>
      <c r="H23" s="70" t="s">
        <v>33</v>
      </c>
      <c r="I23" s="70" t="s">
        <v>34</v>
      </c>
      <c r="J23" s="67" t="s">
        <v>18</v>
      </c>
      <c r="K23" s="67" t="s">
        <v>17</v>
      </c>
      <c r="L23" s="68"/>
      <c r="M23" s="62" t="s">
        <v>32</v>
      </c>
      <c r="N23" s="76" t="s">
        <v>37</v>
      </c>
      <c r="O23" s="77" t="s">
        <v>20</v>
      </c>
      <c r="P23" s="76" t="s">
        <v>39</v>
      </c>
      <c r="Q23" s="73"/>
    </row>
    <row r="24" spans="1:17" s="86" customFormat="1" x14ac:dyDescent="0.3">
      <c r="A24" s="14"/>
      <c r="B24" s="16"/>
      <c r="C24" s="20"/>
      <c r="D24" s="46">
        <v>1</v>
      </c>
      <c r="E24" s="52"/>
      <c r="F24" s="52">
        <v>100</v>
      </c>
      <c r="G24" s="71">
        <v>10.3</v>
      </c>
      <c r="H24" s="13"/>
      <c r="I24" s="13"/>
      <c r="J24" s="52">
        <v>0.1</v>
      </c>
      <c r="K24" s="52">
        <v>1</v>
      </c>
      <c r="L24" s="4"/>
      <c r="M24" s="56"/>
      <c r="N24" s="78"/>
      <c r="O24" s="52"/>
      <c r="P24" s="78"/>
      <c r="Q24" s="73"/>
    </row>
    <row r="25" spans="1:17" s="86" customFormat="1" x14ac:dyDescent="0.3">
      <c r="A25" s="14"/>
      <c r="B25" s="16"/>
      <c r="C25" s="20"/>
      <c r="D25" s="46">
        <v>2</v>
      </c>
      <c r="E25" s="52"/>
      <c r="F25" s="52">
        <v>100</v>
      </c>
      <c r="G25" s="71">
        <v>100</v>
      </c>
      <c r="H25" s="13"/>
      <c r="I25" s="13"/>
      <c r="J25" s="52">
        <v>0.1</v>
      </c>
      <c r="K25" s="52">
        <v>1</v>
      </c>
      <c r="L25" s="4"/>
      <c r="M25" s="56"/>
      <c r="N25" s="78"/>
      <c r="O25" s="52"/>
      <c r="P25" s="78"/>
      <c r="Q25" s="73"/>
    </row>
    <row r="26" spans="1:17" s="86" customFormat="1" x14ac:dyDescent="0.3">
      <c r="A26" s="14"/>
      <c r="B26" s="16"/>
      <c r="C26" s="20"/>
      <c r="D26" s="46">
        <v>3</v>
      </c>
      <c r="E26" s="52"/>
      <c r="F26" s="52"/>
      <c r="G26" s="71"/>
      <c r="H26" s="13"/>
      <c r="I26" s="13"/>
      <c r="J26" s="52">
        <v>0.1</v>
      </c>
      <c r="K26" s="52">
        <v>1</v>
      </c>
      <c r="L26" s="4"/>
      <c r="M26" s="56"/>
      <c r="N26" s="78"/>
      <c r="O26" s="52"/>
      <c r="P26" s="78"/>
      <c r="Q26" s="73"/>
    </row>
    <row r="27" spans="1:17" s="86" customFormat="1" x14ac:dyDescent="0.3">
      <c r="A27" s="14"/>
      <c r="B27" s="16"/>
      <c r="C27" s="20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73"/>
      <c r="P27" s="73"/>
      <c r="Q27" s="73"/>
    </row>
    <row r="28" spans="1:17" s="86" customFormat="1" x14ac:dyDescent="0.3">
      <c r="A28" s="14"/>
      <c r="B28" s="16"/>
      <c r="C28" s="20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73"/>
      <c r="P28" s="73"/>
      <c r="Q28" s="73"/>
    </row>
    <row r="29" spans="1:17" s="86" customFormat="1" x14ac:dyDescent="0.3">
      <c r="A29" s="14"/>
      <c r="B29" s="16"/>
      <c r="C29" s="20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73"/>
      <c r="P29" s="73"/>
      <c r="Q29" s="73"/>
    </row>
    <row r="30" spans="1:17" s="86" customFormat="1" x14ac:dyDescent="0.3">
      <c r="A30" s="14"/>
      <c r="B30" s="16"/>
      <c r="C30" s="20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73"/>
      <c r="P30" s="73"/>
      <c r="Q30" s="73"/>
    </row>
    <row r="31" spans="1:17" s="86" customFormat="1" x14ac:dyDescent="0.3">
      <c r="A31" s="14"/>
      <c r="B31" s="16"/>
      <c r="C31" s="20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73"/>
      <c r="P31" s="73"/>
      <c r="Q31" s="73"/>
    </row>
    <row r="32" spans="1:17" s="86" customFormat="1" x14ac:dyDescent="0.3">
      <c r="A32" s="14"/>
      <c r="B32" s="16"/>
      <c r="C32" s="20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73"/>
      <c r="P32" s="73"/>
      <c r="Q32" s="73"/>
    </row>
    <row r="33" spans="1:17" s="86" customFormat="1" x14ac:dyDescent="0.3">
      <c r="A33" s="14"/>
      <c r="B33" s="16"/>
      <c r="C33" s="20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73"/>
      <c r="P33" s="73"/>
      <c r="Q33" s="73"/>
    </row>
    <row r="34" spans="1:17" s="86" customFormat="1" x14ac:dyDescent="0.3">
      <c r="A34" s="14"/>
      <c r="B34" s="16"/>
      <c r="C34" s="20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73"/>
      <c r="P34" s="73"/>
      <c r="Q34" s="73"/>
    </row>
    <row r="35" spans="1:17" s="86" customFormat="1" x14ac:dyDescent="0.3">
      <c r="A35" s="14"/>
      <c r="B35" s="16"/>
      <c r="C35" s="20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73"/>
      <c r="P35" s="73"/>
      <c r="Q35" s="73"/>
    </row>
    <row r="36" spans="1:17" s="86" customFormat="1" x14ac:dyDescent="0.3">
      <c r="A36" s="14"/>
      <c r="B36" s="16"/>
      <c r="C36" s="20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73"/>
      <c r="P36" s="73"/>
      <c r="Q36" s="73"/>
    </row>
    <row r="37" spans="1:17" s="86" customFormat="1" x14ac:dyDescent="0.3">
      <c r="A37" s="14"/>
      <c r="B37" s="16"/>
      <c r="C37" s="20"/>
      <c r="D37" s="24"/>
      <c r="E37" s="24"/>
      <c r="F37" s="24"/>
      <c r="G37" s="24"/>
      <c r="H37" s="24"/>
      <c r="I37" s="24"/>
      <c r="J37" s="24" t="s">
        <v>13</v>
      </c>
      <c r="K37" s="24"/>
      <c r="L37" s="24"/>
      <c r="M37" s="24"/>
      <c r="N37" s="24"/>
      <c r="O37" s="73"/>
      <c r="P37" s="73"/>
      <c r="Q37" s="73"/>
    </row>
    <row r="38" spans="1:17" s="86" customFormat="1" x14ac:dyDescent="0.3">
      <c r="A38" s="14"/>
      <c r="B38" s="16"/>
      <c r="C38" s="20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73"/>
      <c r="P38" s="73"/>
      <c r="Q38" s="73"/>
    </row>
    <row r="39" spans="1:17" s="86" customFormat="1" ht="85.5" customHeight="1" x14ac:dyDescent="0.3">
      <c r="A39" s="14"/>
      <c r="B39" s="16"/>
      <c r="C39" s="20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73"/>
      <c r="P39" s="73"/>
      <c r="Q39" s="73"/>
    </row>
    <row r="40" spans="1:17" s="86" customFormat="1" ht="27.75" customHeight="1" x14ac:dyDescent="0.4">
      <c r="A40" s="14"/>
      <c r="B40" s="16"/>
      <c r="C40" s="38" t="s">
        <v>4</v>
      </c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73"/>
      <c r="P40" s="73"/>
      <c r="Q40" s="73"/>
    </row>
    <row r="41" spans="1:17" s="83" customFormat="1" ht="24.95" customHeight="1" x14ac:dyDescent="0.35">
      <c r="A41" s="25"/>
      <c r="B41" s="27"/>
      <c r="C41" s="39" t="s">
        <v>5</v>
      </c>
      <c r="D41" s="32"/>
      <c r="E41" s="32"/>
      <c r="F41" s="32"/>
      <c r="G41" s="32"/>
      <c r="H41" s="32"/>
      <c r="I41" s="32"/>
      <c r="J41" s="26"/>
      <c r="K41" s="32"/>
      <c r="L41" s="32"/>
      <c r="M41" s="32"/>
      <c r="N41" s="32"/>
      <c r="O41" s="79"/>
      <c r="P41" s="80"/>
      <c r="Q41" s="80"/>
    </row>
    <row r="42" spans="1:17" s="87" customFormat="1" ht="63" customHeight="1" x14ac:dyDescent="0.3">
      <c r="A42" s="25"/>
      <c r="B42" s="27"/>
      <c r="C42" s="89" t="s">
        <v>6</v>
      </c>
      <c r="D42" s="90"/>
      <c r="E42" s="90"/>
      <c r="F42" s="90"/>
      <c r="G42" s="45"/>
      <c r="H42" s="45"/>
      <c r="I42" s="40"/>
      <c r="J42" s="41" t="s">
        <v>7</v>
      </c>
      <c r="K42" s="40"/>
      <c r="L42" s="40"/>
      <c r="M42" s="40"/>
      <c r="N42" s="40"/>
      <c r="O42" s="81"/>
      <c r="P42" s="82"/>
      <c r="Q42" s="82"/>
    </row>
    <row r="43" spans="1:17" s="87" customFormat="1" ht="30.95" customHeight="1" x14ac:dyDescent="0.35">
      <c r="A43" s="25"/>
      <c r="B43" s="27"/>
      <c r="C43" s="33" t="s">
        <v>1</v>
      </c>
      <c r="D43" s="33"/>
      <c r="E43" s="33"/>
      <c r="F43" s="33"/>
      <c r="G43" s="33"/>
      <c r="H43" s="33"/>
      <c r="I43" s="33"/>
      <c r="J43" s="42"/>
      <c r="K43" s="33"/>
      <c r="L43" s="33"/>
      <c r="M43" s="33"/>
      <c r="N43" s="33"/>
      <c r="O43" s="81"/>
      <c r="P43" s="82"/>
      <c r="Q43" s="82"/>
    </row>
    <row r="44" spans="1:17" s="87" customFormat="1" ht="16.7" customHeight="1" x14ac:dyDescent="0.35">
      <c r="A44" s="25"/>
      <c r="B44" s="27"/>
      <c r="C44" s="34" t="s">
        <v>8</v>
      </c>
      <c r="D44" s="33"/>
      <c r="E44" s="33"/>
      <c r="F44" s="33"/>
      <c r="G44" s="33"/>
      <c r="H44" s="33"/>
      <c r="I44" s="33"/>
      <c r="J44" s="41" t="s">
        <v>27</v>
      </c>
      <c r="K44" s="33"/>
      <c r="L44" s="33"/>
      <c r="M44" s="33"/>
      <c r="N44" s="33"/>
      <c r="O44" s="81"/>
      <c r="P44" s="82"/>
      <c r="Q44" s="82"/>
    </row>
    <row r="45" spans="1:17" s="87" customFormat="1" ht="16.7" customHeight="1" x14ac:dyDescent="0.35">
      <c r="A45" s="25"/>
      <c r="B45" s="27"/>
      <c r="C45" s="43" t="s">
        <v>9</v>
      </c>
      <c r="D45" s="33"/>
      <c r="E45" s="33"/>
      <c r="F45" s="33"/>
      <c r="G45" s="33"/>
      <c r="H45" s="33"/>
      <c r="I45" s="33"/>
      <c r="J45" s="41" t="s">
        <v>28</v>
      </c>
      <c r="K45" s="33"/>
      <c r="L45" s="33"/>
      <c r="M45" s="33"/>
      <c r="N45" s="33"/>
      <c r="O45" s="81"/>
      <c r="P45" s="82"/>
      <c r="Q45" s="82"/>
    </row>
    <row r="46" spans="1:17" ht="16.7" customHeight="1" x14ac:dyDescent="0.35">
      <c r="A46" s="25"/>
      <c r="B46" s="27"/>
      <c r="C46" s="43" t="s">
        <v>2</v>
      </c>
      <c r="D46" s="35"/>
      <c r="E46" s="35"/>
      <c r="F46" s="35"/>
      <c r="G46" s="35"/>
      <c r="H46" s="35"/>
      <c r="I46" s="35"/>
      <c r="J46" s="41" t="s">
        <v>3</v>
      </c>
      <c r="K46" s="35"/>
      <c r="L46" s="35"/>
      <c r="M46" s="35"/>
      <c r="N46" s="35"/>
      <c r="O46" s="81"/>
      <c r="P46" s="74"/>
      <c r="Q46" s="74"/>
    </row>
    <row r="47" spans="1:17" ht="16.7" customHeight="1" x14ac:dyDescent="0.35">
      <c r="A47" s="25"/>
      <c r="B47" s="27"/>
      <c r="C47" s="43"/>
      <c r="D47" s="35"/>
      <c r="E47" s="35"/>
      <c r="F47" s="35"/>
      <c r="G47" s="35"/>
      <c r="H47" s="35"/>
      <c r="I47" s="35"/>
      <c r="J47" s="15"/>
      <c r="K47" s="35"/>
      <c r="L47" s="35"/>
      <c r="M47" s="39"/>
      <c r="N47" s="39"/>
      <c r="O47" s="39" t="s">
        <v>43</v>
      </c>
      <c r="P47" s="39"/>
      <c r="Q47" s="74"/>
    </row>
    <row r="48" spans="1:17" ht="16.7" customHeight="1" x14ac:dyDescent="0.35">
      <c r="A48" s="25"/>
      <c r="B48" s="27"/>
      <c r="C48" s="43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81"/>
      <c r="P48" s="74"/>
      <c r="Q48" s="74"/>
    </row>
    <row r="49" spans="1:17" s="83" customFormat="1" ht="9.1999999999999993" customHeight="1" x14ac:dyDescent="0.35">
      <c r="A49" s="25"/>
      <c r="B49" s="27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79"/>
      <c r="P49" s="80"/>
      <c r="Q49" s="80"/>
    </row>
    <row r="50" spans="1:17" s="83" customFormat="1" ht="399.95" customHeight="1" x14ac:dyDescent="0.3"/>
  </sheetData>
  <sheetProtection password="8E71" sheet="1" objects="1" scenarios="1"/>
  <mergeCells count="3">
    <mergeCell ref="C42:F42"/>
    <mergeCell ref="F14:L14"/>
    <mergeCell ref="C8:P8"/>
  </mergeCells>
  <phoneticPr fontId="0" type="noConversion"/>
  <dataValidations count="3">
    <dataValidation allowBlank="1" sqref="A1:B1048576 C43 J27:J40 C45:C48 J43 D43:I48 C1:C40 J48 D27:I41 K27:N41 C50:N65536 K43:N48 D9:P13 D1:P7 Q1:IV26 O27:IV65536" xr:uid="{00000000-0002-0000-0000-000000000000}"/>
    <dataValidation allowBlank="1" showInputMessage="1" sqref="I21 D14:E26 I15:J20 F14:F21 G15:G21 M24:M26 N14:P21 M21 I23:K23 L23:L26 H15:H23 F23:G23 J21:L22 N23:P26" xr:uid="{00000000-0002-0000-0000-000001000000}"/>
    <dataValidation type="decimal" errorStyle="warning" allowBlank="1" showInputMessage="1" showErrorMessage="1" error="Input numerical values only." sqref="F24:K26" xr:uid="{00000000-0002-0000-0000-000002000000}">
      <formula1>0.000000001</formula1>
      <formula2>1000000</formula2>
    </dataValidation>
  </dataValidations>
  <hyperlinks>
    <hyperlink ref="J46" r:id="rId1" display="mailto:info@megazyme.com" xr:uid="{00000000-0004-0000-0000-000000000000}"/>
    <hyperlink ref="J42" r:id="rId2" display="http://www.megazyme.com/" xr:uid="{00000000-0004-0000-0000-000001000000}"/>
    <hyperlink ref="J45" r:id="rId3" xr:uid="{00000000-0004-0000-0000-000002000000}"/>
    <hyperlink ref="J44" r:id="rId4" xr:uid="{00000000-0004-0000-0000-000003000000}"/>
  </hyperlinks>
  <pageMargins left="0.59055118110236227" right="0.59055118110236227" top="0.59055118110236227" bottom="0.98425196850393704" header="0.51181102362204722" footer="0.51181102362204722"/>
  <pageSetup paperSize="9" scale="62" orientation="portrait" horizontalDpi="360" verticalDpi="360" r:id="rId5"/>
  <headerFooter alignWithMargins="0">
    <oddFooter>&amp;LPrinted on &amp;D, Page &amp;P of &amp;N</oddFooter>
  </headerFooter>
  <rowBreaks count="2" manualBreakCount="2">
    <brk id="22" min="1" max="18" man="1"/>
    <brk id="39" min="1" max="18" man="1"/>
  </rowBreak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G58"/>
  <sheetViews>
    <sheetView zoomScaleNormal="100" workbookViewId="0"/>
  </sheetViews>
  <sheetFormatPr defaultColWidth="12.28515625" defaultRowHeight="15" x14ac:dyDescent="0.3"/>
  <cols>
    <col min="1" max="1" width="2.28515625" style="1" customWidth="1"/>
    <col min="2" max="2" width="1.140625" style="1" customWidth="1"/>
    <col min="3" max="3" width="3.42578125" style="1" customWidth="1"/>
    <col min="4" max="4" width="26.85546875" style="1" customWidth="1"/>
    <col min="5" max="5" width="11.42578125" style="1" customWidth="1"/>
    <col min="6" max="7" width="8.7109375" style="1" customWidth="1"/>
    <col min="8" max="8" width="7.85546875" style="1" customWidth="1"/>
    <col min="9" max="9" width="8.140625" style="1" customWidth="1"/>
    <col min="10" max="10" width="9.42578125" style="1" customWidth="1"/>
    <col min="11" max="11" width="1.7109375" style="1" customWidth="1"/>
    <col min="12" max="12" width="11.42578125" style="1" customWidth="1"/>
    <col min="13" max="13" width="11.42578125" style="1" hidden="1" customWidth="1"/>
    <col min="14" max="14" width="9.7109375" style="1" hidden="1" customWidth="1"/>
    <col min="15" max="15" width="10.7109375" style="1" customWidth="1"/>
    <col min="16" max="16" width="11.42578125" style="1" customWidth="1"/>
    <col min="17" max="17" width="9.7109375" style="1" hidden="1" customWidth="1"/>
    <col min="18" max="18" width="10.7109375" style="1" customWidth="1"/>
    <col min="19" max="19" width="1.7109375" style="1" customWidth="1"/>
    <col min="20" max="21" width="79.42578125" style="6" customWidth="1"/>
    <col min="22" max="59" width="79.42578125" style="1" customWidth="1"/>
    <col min="60" max="16384" width="12.28515625" style="1"/>
  </cols>
  <sheetData>
    <row r="1" spans="1:59" ht="7.7" customHeight="1" x14ac:dyDescent="0.3">
      <c r="A1" s="7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</row>
    <row r="2" spans="1:59" ht="7.7" customHeight="1" x14ac:dyDescent="0.3">
      <c r="A2" s="7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</row>
    <row r="3" spans="1:59" ht="111" customHeight="1" x14ac:dyDescent="0.3">
      <c r="A3" s="7"/>
      <c r="B3" s="4"/>
      <c r="C3" s="4"/>
      <c r="D3" s="4"/>
      <c r="E3" s="63"/>
      <c r="F3" s="4"/>
      <c r="G3" s="4"/>
      <c r="H3" s="4"/>
      <c r="I3" s="4"/>
      <c r="K3" s="63"/>
      <c r="L3" s="63"/>
      <c r="M3" s="4"/>
      <c r="N3" s="4"/>
      <c r="O3" s="4"/>
      <c r="P3" s="4"/>
      <c r="Q3" s="4"/>
      <c r="R3" s="4"/>
      <c r="S3" s="4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</row>
    <row r="4" spans="1:59" x14ac:dyDescent="0.3">
      <c r="A4" s="7"/>
      <c r="B4" s="4"/>
      <c r="C4" s="4"/>
      <c r="D4" s="72" t="s">
        <v>10</v>
      </c>
      <c r="E4" s="91"/>
      <c r="F4" s="91"/>
      <c r="G4" s="91"/>
      <c r="H4" s="91"/>
      <c r="I4" s="91"/>
      <c r="J4" s="91"/>
      <c r="K4" s="91"/>
      <c r="L4" s="64"/>
      <c r="M4" s="4"/>
      <c r="N4" s="4"/>
      <c r="O4" s="4"/>
      <c r="P4" s="4"/>
      <c r="Q4" s="48"/>
      <c r="R4" s="4"/>
      <c r="S4" s="4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</row>
    <row r="5" spans="1:59" ht="15.2" customHeight="1" x14ac:dyDescent="0.3">
      <c r="A5" s="7"/>
      <c r="B5" s="4"/>
      <c r="C5" s="4"/>
      <c r="D5" s="4"/>
      <c r="E5" s="4"/>
      <c r="F5" s="4"/>
      <c r="G5" s="3"/>
      <c r="H5" s="3"/>
      <c r="I5" s="4"/>
      <c r="J5" s="64"/>
      <c r="K5" s="64"/>
      <c r="L5" s="64"/>
      <c r="M5" s="4"/>
      <c r="N5" s="3"/>
      <c r="O5" s="4"/>
      <c r="P5" s="4"/>
      <c r="Q5" s="4"/>
      <c r="R5" s="4"/>
      <c r="S5" s="4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</row>
    <row r="6" spans="1:59" x14ac:dyDescent="0.3">
      <c r="A6" s="7"/>
      <c r="B6" s="4"/>
      <c r="C6" s="3"/>
      <c r="D6" s="3"/>
      <c r="E6" s="5" t="s">
        <v>16</v>
      </c>
      <c r="G6" s="3"/>
      <c r="H6" s="3"/>
      <c r="I6" s="3"/>
      <c r="J6" s="64"/>
      <c r="K6" s="64"/>
      <c r="L6" s="64"/>
      <c r="M6" s="3"/>
      <c r="N6" s="3"/>
      <c r="O6" s="3"/>
      <c r="P6" s="3"/>
      <c r="Q6" s="3"/>
      <c r="R6" s="3"/>
      <c r="S6" s="3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</row>
    <row r="7" spans="1:59" x14ac:dyDescent="0.3">
      <c r="A7" s="7"/>
      <c r="B7" s="4"/>
      <c r="C7" s="3"/>
      <c r="D7" s="3"/>
      <c r="E7" s="47" t="s">
        <v>22</v>
      </c>
      <c r="F7" s="47" t="s">
        <v>23</v>
      </c>
      <c r="G7" s="47" t="s">
        <v>24</v>
      </c>
      <c r="H7" s="47" t="s">
        <v>25</v>
      </c>
      <c r="I7" s="51" t="s">
        <v>26</v>
      </c>
      <c r="J7" s="64"/>
      <c r="K7" s="64"/>
      <c r="L7" s="64"/>
      <c r="M7" s="3"/>
      <c r="N7" s="3"/>
      <c r="O7" s="3"/>
      <c r="P7" s="3"/>
      <c r="Q7" s="3"/>
      <c r="R7" s="3"/>
      <c r="S7" s="3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</row>
    <row r="8" spans="1:59" x14ac:dyDescent="0.3">
      <c r="A8" s="7"/>
      <c r="B8" s="4"/>
      <c r="C8" s="3"/>
      <c r="D8" s="3"/>
      <c r="E8" s="49"/>
      <c r="F8" s="49"/>
      <c r="G8" s="49"/>
      <c r="H8" s="50"/>
      <c r="I8" s="44">
        <f>IF(COUNT(E8,F8,G8,H8)=0,0,AVERAGE(E8,F8,G8,H8))</f>
        <v>0</v>
      </c>
      <c r="J8" s="64"/>
      <c r="K8" s="64"/>
      <c r="L8" s="64"/>
      <c r="M8" s="3"/>
      <c r="N8" s="3"/>
      <c r="O8" s="3"/>
      <c r="P8" s="3"/>
      <c r="Q8" s="3"/>
      <c r="R8" s="3"/>
      <c r="S8" s="3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</row>
    <row r="9" spans="1:59" ht="6.6" customHeight="1" x14ac:dyDescent="0.3">
      <c r="A9" s="7"/>
      <c r="B9" s="4"/>
      <c r="C9" s="3"/>
      <c r="D9" s="3"/>
      <c r="E9" s="55"/>
      <c r="F9" s="55"/>
      <c r="G9" s="3"/>
      <c r="H9" s="3"/>
      <c r="I9" s="3"/>
      <c r="J9" s="64"/>
      <c r="K9" s="64"/>
      <c r="L9" s="64"/>
      <c r="M9" s="3"/>
      <c r="N9" s="3"/>
      <c r="O9" s="3"/>
      <c r="P9" s="3"/>
      <c r="Q9" s="55"/>
      <c r="R9" s="3"/>
      <c r="S9" s="3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</row>
    <row r="10" spans="1:59" s="2" customFormat="1" x14ac:dyDescent="0.3">
      <c r="A10" s="7"/>
      <c r="B10" s="4"/>
      <c r="C10" s="4"/>
      <c r="D10" s="4"/>
      <c r="E10" s="60" t="str">
        <f>IF(AND(ISNUMBER(Replicate_ave),Replicate_ave&gt;0),100/Replicate_ave,"--")</f>
        <v>--</v>
      </c>
      <c r="F10" s="61"/>
      <c r="G10" s="3"/>
      <c r="H10" s="3"/>
      <c r="I10" s="4"/>
      <c r="J10" s="64"/>
      <c r="K10" s="64"/>
      <c r="L10" s="64"/>
      <c r="M10" s="4"/>
      <c r="N10" s="3"/>
      <c r="O10" s="4"/>
      <c r="P10" s="4"/>
      <c r="Q10" s="4"/>
      <c r="R10" s="4"/>
      <c r="S10" s="4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</row>
    <row r="11" spans="1:59" ht="15.2" customHeight="1" x14ac:dyDescent="0.3">
      <c r="A11" s="7"/>
      <c r="B11" s="4"/>
      <c r="C11" s="4"/>
      <c r="D11" s="4"/>
      <c r="E11" s="3"/>
      <c r="F11" s="4"/>
      <c r="G11" s="4"/>
      <c r="H11" s="4"/>
      <c r="I11" s="4"/>
      <c r="J11" s="3"/>
      <c r="K11" s="64"/>
      <c r="L11" s="4"/>
      <c r="M11" s="4"/>
      <c r="N11" s="3"/>
      <c r="O11" s="4"/>
      <c r="P11" s="4"/>
      <c r="Q11" s="4"/>
      <c r="R11" s="4"/>
      <c r="S11" s="4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</row>
    <row r="12" spans="1:59" s="2" customFormat="1" x14ac:dyDescent="0.3">
      <c r="A12" s="7"/>
      <c r="B12" s="4"/>
      <c r="C12" s="4"/>
      <c r="D12" s="4"/>
      <c r="E12" s="5" t="s">
        <v>29</v>
      </c>
      <c r="F12" s="5"/>
      <c r="G12" s="5" t="s">
        <v>30</v>
      </c>
      <c r="I12" s="4"/>
      <c r="J12" s="4"/>
      <c r="K12" s="4"/>
      <c r="L12" s="5" t="s">
        <v>31</v>
      </c>
      <c r="M12" s="5"/>
      <c r="N12" s="5"/>
      <c r="O12" s="4"/>
      <c r="P12" s="5"/>
      <c r="Q12" s="4"/>
      <c r="R12" s="4"/>
      <c r="S12" s="4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</row>
    <row r="13" spans="1:59" s="12" customFormat="1" ht="75" x14ac:dyDescent="0.2">
      <c r="A13" s="8"/>
      <c r="B13" s="9"/>
      <c r="C13" s="65"/>
      <c r="D13" s="66" t="s">
        <v>0</v>
      </c>
      <c r="E13" s="67" t="s">
        <v>40</v>
      </c>
      <c r="F13" s="67" t="s">
        <v>41</v>
      </c>
      <c r="G13" s="70" t="s">
        <v>33</v>
      </c>
      <c r="H13" s="70" t="s">
        <v>34</v>
      </c>
      <c r="I13" s="67" t="s">
        <v>18</v>
      </c>
      <c r="J13" s="67" t="s">
        <v>17</v>
      </c>
      <c r="K13" s="68"/>
      <c r="L13" s="62" t="s">
        <v>32</v>
      </c>
      <c r="M13" s="69" t="s">
        <v>42</v>
      </c>
      <c r="N13" s="69" t="s">
        <v>19</v>
      </c>
      <c r="O13" s="66" t="s">
        <v>37</v>
      </c>
      <c r="P13" s="67" t="s">
        <v>36</v>
      </c>
      <c r="Q13" s="69" t="s">
        <v>21</v>
      </c>
      <c r="R13" s="66" t="s">
        <v>38</v>
      </c>
      <c r="S13" s="10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</row>
    <row r="14" spans="1:59" x14ac:dyDescent="0.3">
      <c r="A14" s="7"/>
      <c r="B14" s="4"/>
      <c r="C14" s="46">
        <v>1</v>
      </c>
      <c r="D14" s="52"/>
      <c r="E14" s="52"/>
      <c r="F14" s="71">
        <v>10.3</v>
      </c>
      <c r="G14" s="13"/>
      <c r="H14" s="13"/>
      <c r="I14" s="52">
        <v>0.1</v>
      </c>
      <c r="J14" s="52">
        <v>1</v>
      </c>
      <c r="K14" s="4"/>
      <c r="L14" s="56" t="str">
        <f t="shared" ref="L14:L53" si="0">M14</f>
        <v/>
      </c>
      <c r="M14" s="59" t="str">
        <f t="shared" ref="M14:M53" si="1">IF(OR(COUNT(G14,H14)=0),"",(AVERAGE(G14:H14)))</f>
        <v/>
      </c>
      <c r="N14" s="54" t="str">
        <f>IF(OR(ISBLANK(Sample_weight),ISBLANK(Extract_vol),ISBLANK(Sample_volume),ISBLANK(Dilution),Sample_ave="",Factor="--"),"",(Sample_ave*Factor*Extract_vol*Dilution/Sample_volume/Sample_weight*0.09))</f>
        <v/>
      </c>
      <c r="O14" s="53" t="str">
        <f>N14</f>
        <v/>
      </c>
      <c r="P14" s="52"/>
      <c r="Q14" s="54" t="str">
        <f>IF(OR(Starch="",ISBLANK(Moisture)),"",Starch*100/(100-Moisture))</f>
        <v/>
      </c>
      <c r="R14" s="53" t="str">
        <f>Q14</f>
        <v/>
      </c>
      <c r="S14" s="4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1:59" x14ac:dyDescent="0.3">
      <c r="A15" s="7"/>
      <c r="B15" s="4"/>
      <c r="C15" s="46">
        <v>2</v>
      </c>
      <c r="D15" s="52"/>
      <c r="E15" s="52"/>
      <c r="F15" s="71">
        <v>10.3</v>
      </c>
      <c r="G15" s="13"/>
      <c r="H15" s="13"/>
      <c r="I15" s="52">
        <v>0.1</v>
      </c>
      <c r="J15" s="52">
        <v>1</v>
      </c>
      <c r="K15" s="4"/>
      <c r="L15" s="56" t="str">
        <f t="shared" si="0"/>
        <v/>
      </c>
      <c r="M15" s="59" t="str">
        <f t="shared" si="1"/>
        <v/>
      </c>
      <c r="N15" s="54" t="str">
        <f t="shared" ref="N15:N53" si="2">IF(OR(ISBLANK(Sample_weight),ISBLANK(Extract_vol),ISBLANK(Sample_volume),ISBLANK(Dilution),Sample_ave="",Factor="--"),"",(Sample_ave*Factor*Extract_vol*Dilution/Sample_volume/Sample_weight*0.09))</f>
        <v/>
      </c>
      <c r="O15" s="53" t="str">
        <f t="shared" ref="O15:O53" si="3">N15</f>
        <v/>
      </c>
      <c r="P15" s="52"/>
      <c r="Q15" s="54" t="str">
        <f t="shared" ref="Q15:Q53" si="4">IF(OR(Starch="",ISBLANK(Moisture)),"",Starch*100/(100-Moisture))</f>
        <v/>
      </c>
      <c r="R15" s="53" t="str">
        <f t="shared" ref="R15:R53" si="5">Q15</f>
        <v/>
      </c>
      <c r="S15" s="4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1:59" x14ac:dyDescent="0.3">
      <c r="A16" s="7"/>
      <c r="B16" s="4"/>
      <c r="C16" s="46">
        <v>3</v>
      </c>
      <c r="D16" s="52"/>
      <c r="E16" s="52"/>
      <c r="F16" s="71">
        <v>10.3</v>
      </c>
      <c r="G16" s="13"/>
      <c r="H16" s="13"/>
      <c r="I16" s="52">
        <v>0.1</v>
      </c>
      <c r="J16" s="52">
        <v>1</v>
      </c>
      <c r="K16" s="4"/>
      <c r="L16" s="56" t="str">
        <f t="shared" si="0"/>
        <v/>
      </c>
      <c r="M16" s="59" t="str">
        <f t="shared" si="1"/>
        <v/>
      </c>
      <c r="N16" s="54" t="str">
        <f t="shared" si="2"/>
        <v/>
      </c>
      <c r="O16" s="53" t="str">
        <f t="shared" si="3"/>
        <v/>
      </c>
      <c r="P16" s="52"/>
      <c r="Q16" s="54" t="str">
        <f t="shared" si="4"/>
        <v/>
      </c>
      <c r="R16" s="53" t="str">
        <f t="shared" si="5"/>
        <v/>
      </c>
      <c r="S16" s="4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1:58" x14ac:dyDescent="0.3">
      <c r="A17" s="7"/>
      <c r="B17" s="4"/>
      <c r="C17" s="46">
        <v>4</v>
      </c>
      <c r="D17" s="52"/>
      <c r="E17" s="52"/>
      <c r="F17" s="71">
        <v>10.3</v>
      </c>
      <c r="G17" s="13"/>
      <c r="H17" s="13"/>
      <c r="I17" s="52">
        <v>0.1</v>
      </c>
      <c r="J17" s="52">
        <v>1</v>
      </c>
      <c r="K17" s="4"/>
      <c r="L17" s="56" t="str">
        <f t="shared" si="0"/>
        <v/>
      </c>
      <c r="M17" s="59" t="str">
        <f t="shared" si="1"/>
        <v/>
      </c>
      <c r="N17" s="54" t="str">
        <f t="shared" si="2"/>
        <v/>
      </c>
      <c r="O17" s="53" t="str">
        <f t="shared" si="3"/>
        <v/>
      </c>
      <c r="P17" s="52"/>
      <c r="Q17" s="54" t="str">
        <f t="shared" si="4"/>
        <v/>
      </c>
      <c r="R17" s="53" t="str">
        <f t="shared" si="5"/>
        <v/>
      </c>
      <c r="S17" s="4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x14ac:dyDescent="0.3">
      <c r="A18" s="7"/>
      <c r="B18" s="4"/>
      <c r="C18" s="46">
        <v>5</v>
      </c>
      <c r="D18" s="52"/>
      <c r="E18" s="52"/>
      <c r="F18" s="71">
        <v>10.3</v>
      </c>
      <c r="G18" s="13"/>
      <c r="H18" s="13"/>
      <c r="I18" s="52">
        <v>0.1</v>
      </c>
      <c r="J18" s="52">
        <v>1</v>
      </c>
      <c r="K18" s="4"/>
      <c r="L18" s="56" t="str">
        <f t="shared" si="0"/>
        <v/>
      </c>
      <c r="M18" s="59" t="str">
        <f t="shared" si="1"/>
        <v/>
      </c>
      <c r="N18" s="54" t="str">
        <f t="shared" si="2"/>
        <v/>
      </c>
      <c r="O18" s="53" t="str">
        <f t="shared" si="3"/>
        <v/>
      </c>
      <c r="P18" s="52"/>
      <c r="Q18" s="54" t="str">
        <f t="shared" si="4"/>
        <v/>
      </c>
      <c r="R18" s="53" t="str">
        <f t="shared" si="5"/>
        <v/>
      </c>
      <c r="S18" s="4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x14ac:dyDescent="0.3">
      <c r="A19" s="7"/>
      <c r="B19" s="4"/>
      <c r="C19" s="46">
        <v>6</v>
      </c>
      <c r="D19" s="52"/>
      <c r="E19" s="52"/>
      <c r="F19" s="71">
        <v>10.3</v>
      </c>
      <c r="G19" s="13"/>
      <c r="H19" s="13"/>
      <c r="I19" s="52">
        <v>0.1</v>
      </c>
      <c r="J19" s="52">
        <v>1</v>
      </c>
      <c r="K19" s="4"/>
      <c r="L19" s="56" t="str">
        <f t="shared" si="0"/>
        <v/>
      </c>
      <c r="M19" s="59" t="str">
        <f t="shared" si="1"/>
        <v/>
      </c>
      <c r="N19" s="54" t="str">
        <f t="shared" si="2"/>
        <v/>
      </c>
      <c r="O19" s="53" t="str">
        <f t="shared" si="3"/>
        <v/>
      </c>
      <c r="P19" s="52"/>
      <c r="Q19" s="54" t="str">
        <f t="shared" si="4"/>
        <v/>
      </c>
      <c r="R19" s="53" t="str">
        <f t="shared" si="5"/>
        <v/>
      </c>
      <c r="S19" s="4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1:58" x14ac:dyDescent="0.3">
      <c r="A20" s="7"/>
      <c r="B20" s="4"/>
      <c r="C20" s="46">
        <v>7</v>
      </c>
      <c r="D20" s="52"/>
      <c r="E20" s="52"/>
      <c r="F20" s="71">
        <v>10.3</v>
      </c>
      <c r="G20" s="13"/>
      <c r="H20" s="13"/>
      <c r="I20" s="52">
        <v>0.1</v>
      </c>
      <c r="J20" s="52">
        <v>1</v>
      </c>
      <c r="K20" s="4"/>
      <c r="L20" s="56" t="str">
        <f t="shared" si="0"/>
        <v/>
      </c>
      <c r="M20" s="59" t="str">
        <f t="shared" si="1"/>
        <v/>
      </c>
      <c r="N20" s="54" t="str">
        <f t="shared" si="2"/>
        <v/>
      </c>
      <c r="O20" s="53" t="str">
        <f t="shared" si="3"/>
        <v/>
      </c>
      <c r="P20" s="52"/>
      <c r="Q20" s="54" t="str">
        <f t="shared" si="4"/>
        <v/>
      </c>
      <c r="R20" s="53" t="str">
        <f t="shared" si="5"/>
        <v/>
      </c>
      <c r="S20" s="4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1:58" x14ac:dyDescent="0.3">
      <c r="A21" s="7"/>
      <c r="B21" s="4"/>
      <c r="C21" s="46">
        <v>8</v>
      </c>
      <c r="D21" s="52"/>
      <c r="E21" s="52"/>
      <c r="F21" s="71">
        <v>10.3</v>
      </c>
      <c r="G21" s="13"/>
      <c r="H21" s="13"/>
      <c r="I21" s="52">
        <v>0.1</v>
      </c>
      <c r="J21" s="52">
        <v>1</v>
      </c>
      <c r="K21" s="4"/>
      <c r="L21" s="56" t="str">
        <f t="shared" si="0"/>
        <v/>
      </c>
      <c r="M21" s="59" t="str">
        <f t="shared" si="1"/>
        <v/>
      </c>
      <c r="N21" s="54" t="str">
        <f t="shared" si="2"/>
        <v/>
      </c>
      <c r="O21" s="53" t="str">
        <f t="shared" si="3"/>
        <v/>
      </c>
      <c r="P21" s="52"/>
      <c r="Q21" s="54" t="str">
        <f t="shared" si="4"/>
        <v/>
      </c>
      <c r="R21" s="53" t="str">
        <f t="shared" si="5"/>
        <v/>
      </c>
      <c r="S21" s="4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1:58" x14ac:dyDescent="0.3">
      <c r="A22" s="7"/>
      <c r="B22" s="4"/>
      <c r="C22" s="46">
        <v>9</v>
      </c>
      <c r="D22" s="52"/>
      <c r="E22" s="52"/>
      <c r="F22" s="71">
        <v>10.3</v>
      </c>
      <c r="G22" s="13"/>
      <c r="H22" s="13"/>
      <c r="I22" s="52">
        <v>0.1</v>
      </c>
      <c r="J22" s="52">
        <v>1</v>
      </c>
      <c r="K22" s="4"/>
      <c r="L22" s="56" t="str">
        <f t="shared" si="0"/>
        <v/>
      </c>
      <c r="M22" s="59" t="str">
        <f t="shared" si="1"/>
        <v/>
      </c>
      <c r="N22" s="54" t="str">
        <f t="shared" si="2"/>
        <v/>
      </c>
      <c r="O22" s="53" t="str">
        <f t="shared" si="3"/>
        <v/>
      </c>
      <c r="P22" s="52"/>
      <c r="Q22" s="54" t="str">
        <f t="shared" si="4"/>
        <v/>
      </c>
      <c r="R22" s="53" t="str">
        <f t="shared" si="5"/>
        <v/>
      </c>
      <c r="S22" s="4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1:58" x14ac:dyDescent="0.3">
      <c r="A23" s="7"/>
      <c r="B23" s="4"/>
      <c r="C23" s="46">
        <v>10</v>
      </c>
      <c r="D23" s="52"/>
      <c r="E23" s="52"/>
      <c r="F23" s="71">
        <v>10.3</v>
      </c>
      <c r="G23" s="13"/>
      <c r="H23" s="13"/>
      <c r="I23" s="52">
        <v>0.1</v>
      </c>
      <c r="J23" s="52">
        <v>1</v>
      </c>
      <c r="K23" s="4"/>
      <c r="L23" s="56" t="str">
        <f t="shared" si="0"/>
        <v/>
      </c>
      <c r="M23" s="59" t="str">
        <f t="shared" si="1"/>
        <v/>
      </c>
      <c r="N23" s="54" t="str">
        <f t="shared" si="2"/>
        <v/>
      </c>
      <c r="O23" s="53" t="str">
        <f t="shared" si="3"/>
        <v/>
      </c>
      <c r="P23" s="52"/>
      <c r="Q23" s="54" t="str">
        <f t="shared" si="4"/>
        <v/>
      </c>
      <c r="R23" s="53" t="str">
        <f t="shared" si="5"/>
        <v/>
      </c>
      <c r="S23" s="4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1:58" x14ac:dyDescent="0.3">
      <c r="A24" s="7"/>
      <c r="B24" s="4"/>
      <c r="C24" s="46">
        <v>11</v>
      </c>
      <c r="D24" s="52"/>
      <c r="E24" s="52"/>
      <c r="F24" s="71">
        <v>10.3</v>
      </c>
      <c r="G24" s="13"/>
      <c r="H24" s="13"/>
      <c r="I24" s="52">
        <v>0.1</v>
      </c>
      <c r="J24" s="52">
        <v>1</v>
      </c>
      <c r="K24" s="4"/>
      <c r="L24" s="56" t="str">
        <f t="shared" si="0"/>
        <v/>
      </c>
      <c r="M24" s="59" t="str">
        <f t="shared" si="1"/>
        <v/>
      </c>
      <c r="N24" s="54" t="str">
        <f t="shared" si="2"/>
        <v/>
      </c>
      <c r="O24" s="53" t="str">
        <f t="shared" si="3"/>
        <v/>
      </c>
      <c r="P24" s="52"/>
      <c r="Q24" s="54" t="str">
        <f t="shared" si="4"/>
        <v/>
      </c>
      <c r="R24" s="53" t="str">
        <f t="shared" si="5"/>
        <v/>
      </c>
      <c r="S24" s="4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1:58" x14ac:dyDescent="0.3">
      <c r="A25" s="7"/>
      <c r="B25" s="4"/>
      <c r="C25" s="46">
        <v>12</v>
      </c>
      <c r="D25" s="52"/>
      <c r="E25" s="52"/>
      <c r="F25" s="71">
        <v>10.3</v>
      </c>
      <c r="G25" s="13"/>
      <c r="H25" s="13"/>
      <c r="I25" s="52">
        <v>0.1</v>
      </c>
      <c r="J25" s="52">
        <v>1</v>
      </c>
      <c r="K25" s="4"/>
      <c r="L25" s="56" t="str">
        <f t="shared" si="0"/>
        <v/>
      </c>
      <c r="M25" s="59" t="str">
        <f t="shared" si="1"/>
        <v/>
      </c>
      <c r="N25" s="54" t="str">
        <f t="shared" si="2"/>
        <v/>
      </c>
      <c r="O25" s="53" t="str">
        <f t="shared" si="3"/>
        <v/>
      </c>
      <c r="P25" s="52"/>
      <c r="Q25" s="54" t="str">
        <f t="shared" si="4"/>
        <v/>
      </c>
      <c r="R25" s="53" t="str">
        <f t="shared" si="5"/>
        <v/>
      </c>
      <c r="S25" s="4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1:58" x14ac:dyDescent="0.3">
      <c r="A26" s="7"/>
      <c r="B26" s="4"/>
      <c r="C26" s="46">
        <v>13</v>
      </c>
      <c r="D26" s="52"/>
      <c r="E26" s="52"/>
      <c r="F26" s="71">
        <v>10.3</v>
      </c>
      <c r="G26" s="13"/>
      <c r="H26" s="13"/>
      <c r="I26" s="52">
        <v>0.1</v>
      </c>
      <c r="J26" s="52">
        <v>1</v>
      </c>
      <c r="K26" s="4"/>
      <c r="L26" s="56" t="str">
        <f t="shared" si="0"/>
        <v/>
      </c>
      <c r="M26" s="59" t="str">
        <f t="shared" si="1"/>
        <v/>
      </c>
      <c r="N26" s="54" t="str">
        <f t="shared" si="2"/>
        <v/>
      </c>
      <c r="O26" s="53" t="str">
        <f t="shared" si="3"/>
        <v/>
      </c>
      <c r="P26" s="52"/>
      <c r="Q26" s="54" t="str">
        <f t="shared" si="4"/>
        <v/>
      </c>
      <c r="R26" s="53" t="str">
        <f t="shared" si="5"/>
        <v/>
      </c>
      <c r="S26" s="4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1:58" x14ac:dyDescent="0.3">
      <c r="A27" s="7"/>
      <c r="B27" s="4"/>
      <c r="C27" s="46">
        <v>14</v>
      </c>
      <c r="D27" s="52"/>
      <c r="E27" s="52"/>
      <c r="F27" s="71">
        <v>10.3</v>
      </c>
      <c r="G27" s="13"/>
      <c r="H27" s="13"/>
      <c r="I27" s="52">
        <v>0.1</v>
      </c>
      <c r="J27" s="52">
        <v>1</v>
      </c>
      <c r="K27" s="4"/>
      <c r="L27" s="56" t="str">
        <f t="shared" si="0"/>
        <v/>
      </c>
      <c r="M27" s="59" t="str">
        <f t="shared" si="1"/>
        <v/>
      </c>
      <c r="N27" s="54" t="str">
        <f t="shared" si="2"/>
        <v/>
      </c>
      <c r="O27" s="53" t="str">
        <f t="shared" si="3"/>
        <v/>
      </c>
      <c r="P27" s="52"/>
      <c r="Q27" s="54" t="str">
        <f t="shared" si="4"/>
        <v/>
      </c>
      <c r="R27" s="53" t="str">
        <f t="shared" si="5"/>
        <v/>
      </c>
      <c r="S27" s="4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1:58" x14ac:dyDescent="0.3">
      <c r="A28" s="7"/>
      <c r="B28" s="4"/>
      <c r="C28" s="46">
        <v>15</v>
      </c>
      <c r="D28" s="52"/>
      <c r="E28" s="52"/>
      <c r="F28" s="71">
        <v>10.3</v>
      </c>
      <c r="G28" s="13"/>
      <c r="H28" s="13"/>
      <c r="I28" s="52">
        <v>0.1</v>
      </c>
      <c r="J28" s="52">
        <v>1</v>
      </c>
      <c r="K28" s="4"/>
      <c r="L28" s="56" t="str">
        <f t="shared" si="0"/>
        <v/>
      </c>
      <c r="M28" s="59" t="str">
        <f t="shared" si="1"/>
        <v/>
      </c>
      <c r="N28" s="54" t="str">
        <f t="shared" si="2"/>
        <v/>
      </c>
      <c r="O28" s="53" t="str">
        <f t="shared" si="3"/>
        <v/>
      </c>
      <c r="P28" s="52"/>
      <c r="Q28" s="54" t="str">
        <f t="shared" si="4"/>
        <v/>
      </c>
      <c r="R28" s="53" t="str">
        <f t="shared" si="5"/>
        <v/>
      </c>
      <c r="S28" s="4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1:58" x14ac:dyDescent="0.3">
      <c r="A29" s="7"/>
      <c r="B29" s="4"/>
      <c r="C29" s="46">
        <v>16</v>
      </c>
      <c r="D29" s="52"/>
      <c r="E29" s="52"/>
      <c r="F29" s="71">
        <v>10.3</v>
      </c>
      <c r="G29" s="13"/>
      <c r="H29" s="13"/>
      <c r="I29" s="52">
        <v>0.1</v>
      </c>
      <c r="J29" s="52">
        <v>1</v>
      </c>
      <c r="K29" s="4"/>
      <c r="L29" s="56" t="str">
        <f t="shared" si="0"/>
        <v/>
      </c>
      <c r="M29" s="59" t="str">
        <f t="shared" si="1"/>
        <v/>
      </c>
      <c r="N29" s="54" t="str">
        <f t="shared" si="2"/>
        <v/>
      </c>
      <c r="O29" s="53" t="str">
        <f t="shared" si="3"/>
        <v/>
      </c>
      <c r="P29" s="52"/>
      <c r="Q29" s="54" t="str">
        <f t="shared" si="4"/>
        <v/>
      </c>
      <c r="R29" s="53" t="str">
        <f t="shared" si="5"/>
        <v/>
      </c>
      <c r="S29" s="4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1:58" x14ac:dyDescent="0.3">
      <c r="A30" s="7"/>
      <c r="B30" s="4"/>
      <c r="C30" s="46">
        <v>17</v>
      </c>
      <c r="D30" s="52"/>
      <c r="E30" s="52"/>
      <c r="F30" s="71">
        <v>10.3</v>
      </c>
      <c r="G30" s="13"/>
      <c r="H30" s="13"/>
      <c r="I30" s="52">
        <v>0.1</v>
      </c>
      <c r="J30" s="52">
        <v>1</v>
      </c>
      <c r="K30" s="4"/>
      <c r="L30" s="56" t="str">
        <f t="shared" si="0"/>
        <v/>
      </c>
      <c r="M30" s="59" t="str">
        <f t="shared" si="1"/>
        <v/>
      </c>
      <c r="N30" s="54" t="str">
        <f t="shared" si="2"/>
        <v/>
      </c>
      <c r="O30" s="53" t="str">
        <f t="shared" si="3"/>
        <v/>
      </c>
      <c r="P30" s="52"/>
      <c r="Q30" s="54" t="str">
        <f t="shared" si="4"/>
        <v/>
      </c>
      <c r="R30" s="53" t="str">
        <f t="shared" si="5"/>
        <v/>
      </c>
      <c r="S30" s="4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1:58" x14ac:dyDescent="0.3">
      <c r="A31" s="7"/>
      <c r="B31" s="4"/>
      <c r="C31" s="46">
        <v>18</v>
      </c>
      <c r="D31" s="52"/>
      <c r="E31" s="52"/>
      <c r="F31" s="71">
        <v>10.3</v>
      </c>
      <c r="G31" s="13"/>
      <c r="H31" s="13"/>
      <c r="I31" s="52">
        <v>0.1</v>
      </c>
      <c r="J31" s="52">
        <v>1</v>
      </c>
      <c r="K31" s="4"/>
      <c r="L31" s="56" t="str">
        <f t="shared" si="0"/>
        <v/>
      </c>
      <c r="M31" s="59" t="str">
        <f t="shared" si="1"/>
        <v/>
      </c>
      <c r="N31" s="54" t="str">
        <f t="shared" si="2"/>
        <v/>
      </c>
      <c r="O31" s="53" t="str">
        <f t="shared" si="3"/>
        <v/>
      </c>
      <c r="P31" s="52"/>
      <c r="Q31" s="54" t="str">
        <f t="shared" si="4"/>
        <v/>
      </c>
      <c r="R31" s="53" t="str">
        <f t="shared" si="5"/>
        <v/>
      </c>
      <c r="S31" s="4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1:58" x14ac:dyDescent="0.3">
      <c r="A32" s="7"/>
      <c r="B32" s="4"/>
      <c r="C32" s="46">
        <v>19</v>
      </c>
      <c r="D32" s="52"/>
      <c r="E32" s="52"/>
      <c r="F32" s="71">
        <v>10.3</v>
      </c>
      <c r="G32" s="13"/>
      <c r="H32" s="13"/>
      <c r="I32" s="52">
        <v>0.1</v>
      </c>
      <c r="J32" s="52">
        <v>1</v>
      </c>
      <c r="K32" s="4"/>
      <c r="L32" s="56" t="str">
        <f t="shared" si="0"/>
        <v/>
      </c>
      <c r="M32" s="59" t="str">
        <f t="shared" si="1"/>
        <v/>
      </c>
      <c r="N32" s="54" t="str">
        <f t="shared" si="2"/>
        <v/>
      </c>
      <c r="O32" s="53" t="str">
        <f t="shared" si="3"/>
        <v/>
      </c>
      <c r="P32" s="52"/>
      <c r="Q32" s="54" t="str">
        <f t="shared" si="4"/>
        <v/>
      </c>
      <c r="R32" s="53" t="str">
        <f t="shared" si="5"/>
        <v/>
      </c>
      <c r="S32" s="4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  <row r="33" spans="1:58" x14ac:dyDescent="0.3">
      <c r="A33" s="7"/>
      <c r="B33" s="4"/>
      <c r="C33" s="46">
        <v>20</v>
      </c>
      <c r="D33" s="52"/>
      <c r="E33" s="52"/>
      <c r="F33" s="71">
        <v>10.3</v>
      </c>
      <c r="G33" s="13"/>
      <c r="H33" s="13"/>
      <c r="I33" s="52">
        <v>0.1</v>
      </c>
      <c r="J33" s="52">
        <v>1</v>
      </c>
      <c r="K33" s="4"/>
      <c r="L33" s="56" t="str">
        <f t="shared" si="0"/>
        <v/>
      </c>
      <c r="M33" s="59" t="str">
        <f t="shared" si="1"/>
        <v/>
      </c>
      <c r="N33" s="54" t="str">
        <f t="shared" si="2"/>
        <v/>
      </c>
      <c r="O33" s="53" t="str">
        <f t="shared" si="3"/>
        <v/>
      </c>
      <c r="P33" s="52"/>
      <c r="Q33" s="54" t="str">
        <f t="shared" si="4"/>
        <v/>
      </c>
      <c r="R33" s="53" t="str">
        <f t="shared" si="5"/>
        <v/>
      </c>
      <c r="S33" s="4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</row>
    <row r="34" spans="1:58" x14ac:dyDescent="0.3">
      <c r="A34" s="7"/>
      <c r="B34" s="4"/>
      <c r="C34" s="46">
        <v>21</v>
      </c>
      <c r="D34" s="52"/>
      <c r="E34" s="52"/>
      <c r="F34" s="71">
        <v>10.3</v>
      </c>
      <c r="G34" s="13"/>
      <c r="H34" s="13"/>
      <c r="I34" s="52">
        <v>0.1</v>
      </c>
      <c r="J34" s="52">
        <v>1</v>
      </c>
      <c r="K34" s="4"/>
      <c r="L34" s="56" t="str">
        <f t="shared" si="0"/>
        <v/>
      </c>
      <c r="M34" s="59" t="str">
        <f t="shared" si="1"/>
        <v/>
      </c>
      <c r="N34" s="54" t="str">
        <f t="shared" si="2"/>
        <v/>
      </c>
      <c r="O34" s="53" t="str">
        <f t="shared" si="3"/>
        <v/>
      </c>
      <c r="P34" s="52"/>
      <c r="Q34" s="54" t="str">
        <f t="shared" si="4"/>
        <v/>
      </c>
      <c r="R34" s="53" t="str">
        <f t="shared" si="5"/>
        <v/>
      </c>
      <c r="S34" s="4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</row>
    <row r="35" spans="1:58" x14ac:dyDescent="0.3">
      <c r="A35" s="7"/>
      <c r="B35" s="4"/>
      <c r="C35" s="46">
        <v>22</v>
      </c>
      <c r="D35" s="52"/>
      <c r="E35" s="52"/>
      <c r="F35" s="71">
        <v>10.3</v>
      </c>
      <c r="G35" s="13"/>
      <c r="H35" s="13"/>
      <c r="I35" s="52">
        <v>0.1</v>
      </c>
      <c r="J35" s="52">
        <v>1</v>
      </c>
      <c r="K35" s="4"/>
      <c r="L35" s="56" t="str">
        <f t="shared" si="0"/>
        <v/>
      </c>
      <c r="M35" s="59" t="str">
        <f t="shared" si="1"/>
        <v/>
      </c>
      <c r="N35" s="54" t="str">
        <f t="shared" si="2"/>
        <v/>
      </c>
      <c r="O35" s="53" t="str">
        <f t="shared" si="3"/>
        <v/>
      </c>
      <c r="P35" s="52"/>
      <c r="Q35" s="54" t="str">
        <f t="shared" si="4"/>
        <v/>
      </c>
      <c r="R35" s="53" t="str">
        <f t="shared" si="5"/>
        <v/>
      </c>
      <c r="S35" s="4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</row>
    <row r="36" spans="1:58" x14ac:dyDescent="0.3">
      <c r="A36" s="7"/>
      <c r="B36" s="4"/>
      <c r="C36" s="46">
        <v>23</v>
      </c>
      <c r="D36" s="52"/>
      <c r="E36" s="52"/>
      <c r="F36" s="71">
        <v>10.3</v>
      </c>
      <c r="G36" s="13"/>
      <c r="H36" s="13"/>
      <c r="I36" s="52">
        <v>0.1</v>
      </c>
      <c r="J36" s="52">
        <v>1</v>
      </c>
      <c r="K36" s="4"/>
      <c r="L36" s="56" t="str">
        <f t="shared" si="0"/>
        <v/>
      </c>
      <c r="M36" s="59" t="str">
        <f t="shared" si="1"/>
        <v/>
      </c>
      <c r="N36" s="54" t="str">
        <f t="shared" si="2"/>
        <v/>
      </c>
      <c r="O36" s="53" t="str">
        <f t="shared" si="3"/>
        <v/>
      </c>
      <c r="P36" s="52"/>
      <c r="Q36" s="54" t="str">
        <f t="shared" si="4"/>
        <v/>
      </c>
      <c r="R36" s="53" t="str">
        <f t="shared" si="5"/>
        <v/>
      </c>
      <c r="S36" s="4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</row>
    <row r="37" spans="1:58" x14ac:dyDescent="0.3">
      <c r="A37" s="7"/>
      <c r="B37" s="4"/>
      <c r="C37" s="46">
        <v>24</v>
      </c>
      <c r="D37" s="52"/>
      <c r="E37" s="52"/>
      <c r="F37" s="71">
        <v>10.3</v>
      </c>
      <c r="G37" s="13"/>
      <c r="H37" s="13"/>
      <c r="I37" s="52">
        <v>0.1</v>
      </c>
      <c r="J37" s="52">
        <v>1</v>
      </c>
      <c r="K37" s="4"/>
      <c r="L37" s="56" t="str">
        <f t="shared" si="0"/>
        <v/>
      </c>
      <c r="M37" s="59" t="str">
        <f t="shared" si="1"/>
        <v/>
      </c>
      <c r="N37" s="54" t="str">
        <f t="shared" si="2"/>
        <v/>
      </c>
      <c r="O37" s="53" t="str">
        <f t="shared" si="3"/>
        <v/>
      </c>
      <c r="P37" s="52"/>
      <c r="Q37" s="54" t="str">
        <f t="shared" si="4"/>
        <v/>
      </c>
      <c r="R37" s="53" t="str">
        <f t="shared" si="5"/>
        <v/>
      </c>
      <c r="S37" s="4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x14ac:dyDescent="0.3">
      <c r="A38" s="7"/>
      <c r="B38" s="4"/>
      <c r="C38" s="46">
        <v>25</v>
      </c>
      <c r="D38" s="52"/>
      <c r="E38" s="52"/>
      <c r="F38" s="71">
        <v>10.3</v>
      </c>
      <c r="G38" s="13"/>
      <c r="H38" s="13"/>
      <c r="I38" s="52">
        <v>0.1</v>
      </c>
      <c r="J38" s="52">
        <v>1</v>
      </c>
      <c r="K38" s="4"/>
      <c r="L38" s="56" t="str">
        <f t="shared" si="0"/>
        <v/>
      </c>
      <c r="M38" s="59" t="str">
        <f t="shared" si="1"/>
        <v/>
      </c>
      <c r="N38" s="54" t="str">
        <f t="shared" si="2"/>
        <v/>
      </c>
      <c r="O38" s="53" t="str">
        <f t="shared" si="3"/>
        <v/>
      </c>
      <c r="P38" s="52"/>
      <c r="Q38" s="54" t="str">
        <f t="shared" si="4"/>
        <v/>
      </c>
      <c r="R38" s="53" t="str">
        <f t="shared" si="5"/>
        <v/>
      </c>
      <c r="S38" s="4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</row>
    <row r="39" spans="1:58" x14ac:dyDescent="0.3">
      <c r="A39" s="7"/>
      <c r="B39" s="4"/>
      <c r="C39" s="46">
        <v>26</v>
      </c>
      <c r="D39" s="52"/>
      <c r="E39" s="52"/>
      <c r="F39" s="71">
        <v>10.3</v>
      </c>
      <c r="G39" s="13"/>
      <c r="H39" s="13"/>
      <c r="I39" s="52">
        <v>0.1</v>
      </c>
      <c r="J39" s="52">
        <v>1</v>
      </c>
      <c r="K39" s="4"/>
      <c r="L39" s="56" t="str">
        <f t="shared" si="0"/>
        <v/>
      </c>
      <c r="M39" s="59" t="str">
        <f t="shared" si="1"/>
        <v/>
      </c>
      <c r="N39" s="54" t="str">
        <f t="shared" si="2"/>
        <v/>
      </c>
      <c r="O39" s="53" t="str">
        <f t="shared" si="3"/>
        <v/>
      </c>
      <c r="P39" s="52"/>
      <c r="Q39" s="54" t="str">
        <f t="shared" si="4"/>
        <v/>
      </c>
      <c r="R39" s="53" t="str">
        <f t="shared" si="5"/>
        <v/>
      </c>
      <c r="S39" s="4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</row>
    <row r="40" spans="1:58" x14ac:dyDescent="0.3">
      <c r="A40" s="7"/>
      <c r="B40" s="4"/>
      <c r="C40" s="46">
        <v>27</v>
      </c>
      <c r="D40" s="52"/>
      <c r="E40" s="52"/>
      <c r="F40" s="71">
        <v>10.3</v>
      </c>
      <c r="G40" s="13"/>
      <c r="H40" s="13"/>
      <c r="I40" s="52">
        <v>0.1</v>
      </c>
      <c r="J40" s="52">
        <v>1</v>
      </c>
      <c r="K40" s="4"/>
      <c r="L40" s="56" t="str">
        <f t="shared" si="0"/>
        <v/>
      </c>
      <c r="M40" s="59" t="str">
        <f t="shared" si="1"/>
        <v/>
      </c>
      <c r="N40" s="54" t="str">
        <f t="shared" si="2"/>
        <v/>
      </c>
      <c r="O40" s="53" t="str">
        <f>N40</f>
        <v/>
      </c>
      <c r="P40" s="52"/>
      <c r="Q40" s="54" t="str">
        <f t="shared" si="4"/>
        <v/>
      </c>
      <c r="R40" s="53" t="str">
        <f t="shared" si="5"/>
        <v/>
      </c>
      <c r="S40" s="4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</row>
    <row r="41" spans="1:58" x14ac:dyDescent="0.3">
      <c r="A41" s="7"/>
      <c r="B41" s="4"/>
      <c r="C41" s="46">
        <v>28</v>
      </c>
      <c r="D41" s="52"/>
      <c r="E41" s="52"/>
      <c r="F41" s="71">
        <v>10.3</v>
      </c>
      <c r="G41" s="13"/>
      <c r="H41" s="13"/>
      <c r="I41" s="52">
        <v>0.1</v>
      </c>
      <c r="J41" s="52">
        <v>1</v>
      </c>
      <c r="K41" s="4"/>
      <c r="L41" s="56" t="str">
        <f t="shared" si="0"/>
        <v/>
      </c>
      <c r="M41" s="59" t="str">
        <f t="shared" si="1"/>
        <v/>
      </c>
      <c r="N41" s="54" t="str">
        <f t="shared" si="2"/>
        <v/>
      </c>
      <c r="O41" s="53" t="str">
        <f t="shared" si="3"/>
        <v/>
      </c>
      <c r="P41" s="52"/>
      <c r="Q41" s="54" t="str">
        <f t="shared" si="4"/>
        <v/>
      </c>
      <c r="R41" s="53" t="str">
        <f t="shared" si="5"/>
        <v/>
      </c>
      <c r="S41" s="4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</row>
    <row r="42" spans="1:58" x14ac:dyDescent="0.3">
      <c r="A42" s="7"/>
      <c r="B42" s="4"/>
      <c r="C42" s="46">
        <v>29</v>
      </c>
      <c r="D42" s="52"/>
      <c r="E42" s="52"/>
      <c r="F42" s="71">
        <v>10.3</v>
      </c>
      <c r="G42" s="13"/>
      <c r="H42" s="13"/>
      <c r="I42" s="52">
        <v>0.1</v>
      </c>
      <c r="J42" s="52">
        <v>1</v>
      </c>
      <c r="K42" s="4"/>
      <c r="L42" s="56" t="str">
        <f t="shared" si="0"/>
        <v/>
      </c>
      <c r="M42" s="59" t="str">
        <f t="shared" si="1"/>
        <v/>
      </c>
      <c r="N42" s="54" t="str">
        <f t="shared" si="2"/>
        <v/>
      </c>
      <c r="O42" s="53" t="str">
        <f t="shared" si="3"/>
        <v/>
      </c>
      <c r="P42" s="52"/>
      <c r="Q42" s="54" t="str">
        <f t="shared" si="4"/>
        <v/>
      </c>
      <c r="R42" s="53" t="str">
        <f t="shared" si="5"/>
        <v/>
      </c>
      <c r="S42" s="4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</row>
    <row r="43" spans="1:58" x14ac:dyDescent="0.3">
      <c r="A43" s="7"/>
      <c r="B43" s="4"/>
      <c r="C43" s="46">
        <v>30</v>
      </c>
      <c r="D43" s="52"/>
      <c r="E43" s="52"/>
      <c r="F43" s="71">
        <v>10.3</v>
      </c>
      <c r="G43" s="13"/>
      <c r="H43" s="13"/>
      <c r="I43" s="52">
        <v>0.1</v>
      </c>
      <c r="J43" s="52">
        <v>1</v>
      </c>
      <c r="K43" s="4"/>
      <c r="L43" s="56" t="str">
        <f t="shared" si="0"/>
        <v/>
      </c>
      <c r="M43" s="59" t="str">
        <f t="shared" si="1"/>
        <v/>
      </c>
      <c r="N43" s="54" t="str">
        <f t="shared" si="2"/>
        <v/>
      </c>
      <c r="O43" s="53" t="str">
        <f t="shared" si="3"/>
        <v/>
      </c>
      <c r="P43" s="52"/>
      <c r="Q43" s="54" t="str">
        <f t="shared" si="4"/>
        <v/>
      </c>
      <c r="R43" s="53" t="str">
        <f t="shared" si="5"/>
        <v/>
      </c>
      <c r="S43" s="4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</row>
    <row r="44" spans="1:58" x14ac:dyDescent="0.3">
      <c r="A44" s="7"/>
      <c r="B44" s="4"/>
      <c r="C44" s="46">
        <v>31</v>
      </c>
      <c r="D44" s="52"/>
      <c r="E44" s="52"/>
      <c r="F44" s="71">
        <v>10.3</v>
      </c>
      <c r="G44" s="13"/>
      <c r="H44" s="13"/>
      <c r="I44" s="52">
        <v>0.1</v>
      </c>
      <c r="J44" s="52">
        <v>1</v>
      </c>
      <c r="K44" s="4"/>
      <c r="L44" s="56" t="str">
        <f t="shared" si="0"/>
        <v/>
      </c>
      <c r="M44" s="59" t="str">
        <f t="shared" si="1"/>
        <v/>
      </c>
      <c r="N44" s="54" t="str">
        <f t="shared" si="2"/>
        <v/>
      </c>
      <c r="O44" s="53" t="str">
        <f t="shared" si="3"/>
        <v/>
      </c>
      <c r="P44" s="52"/>
      <c r="Q44" s="54" t="str">
        <f t="shared" si="4"/>
        <v/>
      </c>
      <c r="R44" s="53" t="str">
        <f t="shared" si="5"/>
        <v/>
      </c>
      <c r="S44" s="4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</row>
    <row r="45" spans="1:58" x14ac:dyDescent="0.3">
      <c r="A45" s="7"/>
      <c r="B45" s="4"/>
      <c r="C45" s="46">
        <v>32</v>
      </c>
      <c r="D45" s="52"/>
      <c r="E45" s="52"/>
      <c r="F45" s="71">
        <v>10.3</v>
      </c>
      <c r="G45" s="13"/>
      <c r="H45" s="13"/>
      <c r="I45" s="52">
        <v>0.1</v>
      </c>
      <c r="J45" s="52">
        <v>1</v>
      </c>
      <c r="K45" s="4"/>
      <c r="L45" s="56" t="str">
        <f t="shared" si="0"/>
        <v/>
      </c>
      <c r="M45" s="59" t="str">
        <f t="shared" si="1"/>
        <v/>
      </c>
      <c r="N45" s="54" t="str">
        <f t="shared" si="2"/>
        <v/>
      </c>
      <c r="O45" s="53" t="str">
        <f t="shared" si="3"/>
        <v/>
      </c>
      <c r="P45" s="52"/>
      <c r="Q45" s="54" t="str">
        <f t="shared" si="4"/>
        <v/>
      </c>
      <c r="R45" s="53" t="str">
        <f t="shared" si="5"/>
        <v/>
      </c>
      <c r="S45" s="4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</row>
    <row r="46" spans="1:58" x14ac:dyDescent="0.3">
      <c r="A46" s="7"/>
      <c r="B46" s="4"/>
      <c r="C46" s="46">
        <v>33</v>
      </c>
      <c r="D46" s="52"/>
      <c r="E46" s="52"/>
      <c r="F46" s="71">
        <v>10.3</v>
      </c>
      <c r="G46" s="13"/>
      <c r="H46" s="13"/>
      <c r="I46" s="52">
        <v>0.1</v>
      </c>
      <c r="J46" s="52">
        <v>1</v>
      </c>
      <c r="K46" s="4"/>
      <c r="L46" s="56" t="str">
        <f t="shared" si="0"/>
        <v/>
      </c>
      <c r="M46" s="59" t="str">
        <f t="shared" si="1"/>
        <v/>
      </c>
      <c r="N46" s="54" t="str">
        <f t="shared" si="2"/>
        <v/>
      </c>
      <c r="O46" s="53" t="str">
        <f t="shared" si="3"/>
        <v/>
      </c>
      <c r="P46" s="52"/>
      <c r="Q46" s="54" t="str">
        <f t="shared" si="4"/>
        <v/>
      </c>
      <c r="R46" s="53" t="str">
        <f t="shared" si="5"/>
        <v/>
      </c>
      <c r="S46" s="4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</row>
    <row r="47" spans="1:58" x14ac:dyDescent="0.3">
      <c r="A47" s="7"/>
      <c r="B47" s="4"/>
      <c r="C47" s="46">
        <v>34</v>
      </c>
      <c r="D47" s="52"/>
      <c r="E47" s="52"/>
      <c r="F47" s="71">
        <v>10.3</v>
      </c>
      <c r="G47" s="13"/>
      <c r="H47" s="13"/>
      <c r="I47" s="52">
        <v>0.1</v>
      </c>
      <c r="J47" s="52">
        <v>1</v>
      </c>
      <c r="K47" s="4"/>
      <c r="L47" s="56" t="str">
        <f t="shared" si="0"/>
        <v/>
      </c>
      <c r="M47" s="59" t="str">
        <f t="shared" si="1"/>
        <v/>
      </c>
      <c r="N47" s="54" t="str">
        <f t="shared" si="2"/>
        <v/>
      </c>
      <c r="O47" s="53" t="str">
        <f t="shared" si="3"/>
        <v/>
      </c>
      <c r="P47" s="52"/>
      <c r="Q47" s="54" t="str">
        <f t="shared" si="4"/>
        <v/>
      </c>
      <c r="R47" s="53" t="str">
        <f t="shared" si="5"/>
        <v/>
      </c>
      <c r="S47" s="4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</row>
    <row r="48" spans="1:58" x14ac:dyDescent="0.3">
      <c r="A48" s="7"/>
      <c r="B48" s="4"/>
      <c r="C48" s="46">
        <v>35</v>
      </c>
      <c r="D48" s="52"/>
      <c r="E48" s="52"/>
      <c r="F48" s="71">
        <v>10.3</v>
      </c>
      <c r="G48" s="13"/>
      <c r="H48" s="13"/>
      <c r="I48" s="52">
        <v>0.1</v>
      </c>
      <c r="J48" s="52">
        <v>1</v>
      </c>
      <c r="K48" s="4"/>
      <c r="L48" s="56" t="str">
        <f t="shared" si="0"/>
        <v/>
      </c>
      <c r="M48" s="59" t="str">
        <f t="shared" si="1"/>
        <v/>
      </c>
      <c r="N48" s="54" t="str">
        <f t="shared" si="2"/>
        <v/>
      </c>
      <c r="O48" s="53" t="str">
        <f t="shared" si="3"/>
        <v/>
      </c>
      <c r="P48" s="52"/>
      <c r="Q48" s="54" t="str">
        <f t="shared" si="4"/>
        <v/>
      </c>
      <c r="R48" s="53" t="str">
        <f t="shared" si="5"/>
        <v/>
      </c>
      <c r="S48" s="4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</row>
    <row r="49" spans="1:59" x14ac:dyDescent="0.3">
      <c r="A49" s="7"/>
      <c r="B49" s="4"/>
      <c r="C49" s="46">
        <v>36</v>
      </c>
      <c r="D49" s="52"/>
      <c r="E49" s="52"/>
      <c r="F49" s="71">
        <v>10.3</v>
      </c>
      <c r="G49" s="13"/>
      <c r="H49" s="13"/>
      <c r="I49" s="52">
        <v>0.1</v>
      </c>
      <c r="J49" s="52">
        <v>1</v>
      </c>
      <c r="K49" s="4"/>
      <c r="L49" s="56" t="str">
        <f t="shared" si="0"/>
        <v/>
      </c>
      <c r="M49" s="59" t="str">
        <f t="shared" si="1"/>
        <v/>
      </c>
      <c r="N49" s="54" t="str">
        <f t="shared" si="2"/>
        <v/>
      </c>
      <c r="O49" s="53" t="str">
        <f t="shared" si="3"/>
        <v/>
      </c>
      <c r="P49" s="52"/>
      <c r="Q49" s="54" t="str">
        <f t="shared" si="4"/>
        <v/>
      </c>
      <c r="R49" s="53" t="str">
        <f t="shared" si="5"/>
        <v/>
      </c>
      <c r="S49" s="4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</row>
    <row r="50" spans="1:59" x14ac:dyDescent="0.3">
      <c r="A50" s="7"/>
      <c r="B50" s="4"/>
      <c r="C50" s="46">
        <v>37</v>
      </c>
      <c r="D50" s="52"/>
      <c r="E50" s="52"/>
      <c r="F50" s="71">
        <v>10.3</v>
      </c>
      <c r="G50" s="13"/>
      <c r="H50" s="13"/>
      <c r="I50" s="52">
        <v>0.1</v>
      </c>
      <c r="J50" s="52">
        <v>1</v>
      </c>
      <c r="K50" s="4"/>
      <c r="L50" s="56" t="str">
        <f t="shared" si="0"/>
        <v/>
      </c>
      <c r="M50" s="59" t="str">
        <f t="shared" si="1"/>
        <v/>
      </c>
      <c r="N50" s="54" t="str">
        <f t="shared" si="2"/>
        <v/>
      </c>
      <c r="O50" s="53" t="str">
        <f t="shared" si="3"/>
        <v/>
      </c>
      <c r="P50" s="52"/>
      <c r="Q50" s="54" t="str">
        <f t="shared" si="4"/>
        <v/>
      </c>
      <c r="R50" s="53" t="str">
        <f t="shared" si="5"/>
        <v/>
      </c>
      <c r="S50" s="4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</row>
    <row r="51" spans="1:59" x14ac:dyDescent="0.3">
      <c r="A51" s="7"/>
      <c r="B51" s="4"/>
      <c r="C51" s="46">
        <v>38</v>
      </c>
      <c r="D51" s="52"/>
      <c r="E51" s="52"/>
      <c r="F51" s="71">
        <v>10.3</v>
      </c>
      <c r="G51" s="13"/>
      <c r="H51" s="13"/>
      <c r="I51" s="52">
        <v>0.1</v>
      </c>
      <c r="J51" s="52">
        <v>1</v>
      </c>
      <c r="K51" s="4"/>
      <c r="L51" s="56" t="str">
        <f t="shared" si="0"/>
        <v/>
      </c>
      <c r="M51" s="59" t="str">
        <f t="shared" si="1"/>
        <v/>
      </c>
      <c r="N51" s="54" t="str">
        <f t="shared" si="2"/>
        <v/>
      </c>
      <c r="O51" s="53" t="str">
        <f>N51</f>
        <v/>
      </c>
      <c r="P51" s="52"/>
      <c r="Q51" s="54" t="str">
        <f t="shared" si="4"/>
        <v/>
      </c>
      <c r="R51" s="53" t="str">
        <f t="shared" si="5"/>
        <v/>
      </c>
      <c r="S51" s="4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</row>
    <row r="52" spans="1:59" x14ac:dyDescent="0.3">
      <c r="A52" s="7"/>
      <c r="B52" s="4"/>
      <c r="C52" s="46">
        <v>39</v>
      </c>
      <c r="D52" s="52"/>
      <c r="E52" s="52"/>
      <c r="F52" s="71">
        <v>10.3</v>
      </c>
      <c r="G52" s="13"/>
      <c r="H52" s="13"/>
      <c r="I52" s="52">
        <v>0.1</v>
      </c>
      <c r="J52" s="52">
        <v>1</v>
      </c>
      <c r="K52" s="4"/>
      <c r="L52" s="56" t="str">
        <f t="shared" si="0"/>
        <v/>
      </c>
      <c r="M52" s="59" t="str">
        <f t="shared" si="1"/>
        <v/>
      </c>
      <c r="N52" s="54" t="str">
        <f t="shared" si="2"/>
        <v/>
      </c>
      <c r="O52" s="53" t="str">
        <f t="shared" si="3"/>
        <v/>
      </c>
      <c r="P52" s="52"/>
      <c r="Q52" s="54" t="str">
        <f t="shared" si="4"/>
        <v/>
      </c>
      <c r="R52" s="53" t="str">
        <f t="shared" si="5"/>
        <v/>
      </c>
      <c r="S52" s="4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</row>
    <row r="53" spans="1:59" x14ac:dyDescent="0.3">
      <c r="A53" s="7"/>
      <c r="B53" s="4"/>
      <c r="C53" s="46">
        <v>40</v>
      </c>
      <c r="D53" s="52"/>
      <c r="E53" s="52"/>
      <c r="F53" s="71">
        <v>10.3</v>
      </c>
      <c r="G53" s="13"/>
      <c r="H53" s="13"/>
      <c r="I53" s="52">
        <v>0.1</v>
      </c>
      <c r="J53" s="52">
        <v>1</v>
      </c>
      <c r="K53" s="4"/>
      <c r="L53" s="56" t="str">
        <f t="shared" si="0"/>
        <v/>
      </c>
      <c r="M53" s="59" t="str">
        <f t="shared" si="1"/>
        <v/>
      </c>
      <c r="N53" s="54" t="str">
        <f t="shared" si="2"/>
        <v/>
      </c>
      <c r="O53" s="53" t="str">
        <f t="shared" si="3"/>
        <v/>
      </c>
      <c r="P53" s="52"/>
      <c r="Q53" s="54" t="str">
        <f t="shared" si="4"/>
        <v/>
      </c>
      <c r="R53" s="53" t="str">
        <f t="shared" si="5"/>
        <v/>
      </c>
      <c r="S53" s="4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</row>
    <row r="54" spans="1:59" x14ac:dyDescent="0.3">
      <c r="A54" s="7"/>
      <c r="B54" s="4"/>
      <c r="C54" s="29"/>
      <c r="D54" s="29"/>
      <c r="E54" s="57"/>
      <c r="F54" s="30"/>
      <c r="G54" s="30"/>
      <c r="H54" s="30"/>
      <c r="I54" s="30"/>
      <c r="J54" s="57"/>
      <c r="K54" s="57"/>
      <c r="L54" s="29"/>
      <c r="M54" s="29"/>
      <c r="N54" s="57"/>
      <c r="O54" s="30"/>
      <c r="P54" s="29"/>
      <c r="Q54" s="30"/>
      <c r="R54" s="30"/>
      <c r="S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</row>
    <row r="55" spans="1:59" x14ac:dyDescent="0.3">
      <c r="A55" s="7"/>
      <c r="B55" s="4"/>
      <c r="C55" s="29"/>
      <c r="D55" s="29"/>
      <c r="E55" s="57"/>
      <c r="F55" s="30"/>
      <c r="G55" s="30"/>
      <c r="H55" s="30"/>
      <c r="I55" s="30"/>
      <c r="J55" s="57"/>
      <c r="K55" s="57"/>
      <c r="L55" s="29"/>
      <c r="M55" s="29"/>
      <c r="N55" s="57"/>
      <c r="O55" s="30"/>
      <c r="P55" s="29"/>
      <c r="Q55" s="30"/>
      <c r="R55" s="30"/>
      <c r="S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</row>
    <row r="56" spans="1:59" ht="399.95" customHeight="1" x14ac:dyDescent="0.3">
      <c r="A56" s="6"/>
      <c r="B56" s="6"/>
      <c r="C56" s="6"/>
      <c r="D56" s="6"/>
      <c r="E56" s="58"/>
      <c r="F56" s="6"/>
      <c r="G56" s="6"/>
      <c r="H56" s="6"/>
      <c r="I56" s="6"/>
      <c r="J56" s="58"/>
      <c r="K56" s="58"/>
      <c r="L56" s="6"/>
      <c r="M56" s="6"/>
      <c r="N56" s="58"/>
      <c r="O56" s="6"/>
      <c r="P56" s="6"/>
      <c r="Q56" s="6"/>
      <c r="R56" s="6"/>
      <c r="S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</row>
    <row r="57" spans="1:59" x14ac:dyDescent="0.3">
      <c r="E57" s="15"/>
      <c r="J57" s="15"/>
      <c r="K57" s="15"/>
      <c r="N57" s="15"/>
    </row>
    <row r="58" spans="1:59" x14ac:dyDescent="0.3">
      <c r="E58" s="15"/>
      <c r="J58" s="15"/>
      <c r="K58" s="15"/>
      <c r="N58" s="15"/>
    </row>
  </sheetData>
  <sheetProtection algorithmName="SHA-512" hashValue="GqRHQcLPVutRu7skIyWFGYbPperYefia5ml87yS2YJXcy8z65glWApIc31qp1CgokVe3qy6JygrL7aRH+SwZrw==" saltValue="XdCbw30LLC6cQDL9chbnBA==" spinCount="100000" sheet="1" objects="1" scenarios="1"/>
  <mergeCells count="1">
    <mergeCell ref="E4:K4"/>
  </mergeCells>
  <phoneticPr fontId="0" type="noConversion"/>
  <dataValidations count="2">
    <dataValidation allowBlank="1" showInputMessage="1" sqref="P11 H11 H5:I10 F5:F11 A1:D1048576 F1:L3 E1:E11 N1:N11 O11:O12 L14:M53 K13:K53 H13:J13 I11:L12 E13:F13 G5:G13 Q11:IV12 M13:IV53 E54:IV65536 M1:IV10 M11:N11" xr:uid="{00000000-0002-0000-0100-000000000000}"/>
    <dataValidation type="decimal" errorStyle="warning" allowBlank="1" showInputMessage="1" showErrorMessage="1" error="Input numerical values only." sqref="E14:J53" xr:uid="{00000000-0002-0000-0100-000001000000}">
      <formula1>0.000000001</formula1>
      <formula2>1000000</formula2>
    </dataValidation>
  </dataValidations>
  <pageMargins left="0.59055118110236227" right="0.59055118110236227" top="0.59055118110236227" bottom="0.98425196850393704" header="0.51181102362204722" footer="0.51181102362204722"/>
  <pageSetup paperSize="9" scale="88" fitToHeight="0" orientation="landscape" horizontalDpi="360" verticalDpi="360" r:id="rId1"/>
  <headerFooter alignWithMargins="0">
    <oddFooter>&amp;LPrinted on &amp;D, Page &amp;P of &amp;N</oddFooter>
  </headerFooter>
  <rowBreaks count="1" manualBreakCount="1">
    <brk id="29" min="1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21</vt:i4>
      </vt:variant>
    </vt:vector>
  </HeadingPairs>
  <TitlesOfParts>
    <vt:vector size="23" baseType="lpstr">
      <vt:lpstr>Instructions</vt:lpstr>
      <vt:lpstr>MegaCalc </vt:lpstr>
      <vt:lpstr>Absorbance</vt:lpstr>
      <vt:lpstr>Contact_us</vt:lpstr>
      <vt:lpstr>Dilution</vt:lpstr>
      <vt:lpstr>Extract_vol</vt:lpstr>
      <vt:lpstr>Factor</vt:lpstr>
      <vt:lpstr>Instructions</vt:lpstr>
      <vt:lpstr>Moisture</vt:lpstr>
      <vt:lpstr>Instructions!Print_Area</vt:lpstr>
      <vt:lpstr>'MegaCalc '!Print_Area</vt:lpstr>
      <vt:lpstr>'MegaCalc '!Print_Titles</vt:lpstr>
      <vt:lpstr>Replicate_1</vt:lpstr>
      <vt:lpstr>Replicate_2</vt:lpstr>
      <vt:lpstr>Replicate_3</vt:lpstr>
      <vt:lpstr>Replicate_4</vt:lpstr>
      <vt:lpstr>Replicate_ave</vt:lpstr>
      <vt:lpstr>Sample_1</vt:lpstr>
      <vt:lpstr>Sample_2</vt:lpstr>
      <vt:lpstr>Sample_ave</vt:lpstr>
      <vt:lpstr>Sample_volume</vt:lpstr>
      <vt:lpstr>Sample_weight</vt:lpstr>
      <vt:lpstr>Starch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Maciej Peplinski</cp:lastModifiedBy>
  <cp:lastPrinted>2018-11-19T16:53:34Z</cp:lastPrinted>
  <dcterms:created xsi:type="dcterms:W3CDTF">2004-10-05T18:50:23Z</dcterms:created>
  <dcterms:modified xsi:type="dcterms:W3CDTF">2020-09-09T12:20:04Z</dcterms:modified>
</cp:coreProperties>
</file>