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MegaCalc\K-RINTDF\"/>
    </mc:Choice>
  </mc:AlternateContent>
  <xr:revisionPtr revIDLastSave="0" documentId="13_ncr:1_{7E4C7A25-7BFB-4C87-8E95-67BEC502D9EC}" xr6:coauthVersionLast="45" xr6:coauthVersionMax="45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1" r:id="rId1"/>
    <sheet name="Mega-Calc" sheetId="3" r:id="rId2"/>
    <sheet name="Results Summary" sheetId="5" r:id="rId3"/>
  </sheets>
  <definedNames>
    <definedName name="Contact_us">Instructions!#REF!</definedName>
    <definedName name="Instructions">Instructions!$A$2</definedName>
    <definedName name="Method">'Mega-Calc'!$S$3:$S$4</definedName>
    <definedName name="_xlnm.Print_Area" localSheetId="0">Instructions!$B$3:$O$100</definedName>
    <definedName name="_xlnm.Print_Area" localSheetId="1">'Mega-Calc'!$B$2:$Q$241</definedName>
    <definedName name="_xlnm.Print_Area" localSheetId="2">'Results Summary'!$B$2:$M$25</definedName>
    <definedName name="_xlnm.Print_Titles" localSheetId="2">'Results Summary'!$6:$7</definedName>
    <definedName name="use_mega_calculator" localSheetId="2">'Results Summary'!$A$1</definedName>
    <definedName name="use_mega_calculator">'Mega-Calc'!$A$1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" i="3" l="1"/>
  <c r="J12" i="3" s="1"/>
  <c r="P13" i="3"/>
  <c r="J13" i="3" s="1"/>
  <c r="P14" i="3" s="1"/>
  <c r="J14" i="3" s="1"/>
  <c r="I121" i="3" s="1"/>
  <c r="M121" i="3" s="1"/>
  <c r="N121" i="3" s="1"/>
  <c r="P121" i="3" s="1"/>
  <c r="O121" i="3" s="1"/>
  <c r="M8" i="3"/>
  <c r="J8" i="3" s="1"/>
  <c r="L131" i="3" s="1"/>
  <c r="M131" i="3" s="1"/>
  <c r="N131" i="3" s="1"/>
  <c r="D23" i="5"/>
  <c r="E23" i="5"/>
  <c r="D22" i="5"/>
  <c r="E22" i="5" s="1"/>
  <c r="D21" i="5"/>
  <c r="E21" i="5" s="1"/>
  <c r="D20" i="5"/>
  <c r="E20" i="5" s="1"/>
  <c r="D19" i="5"/>
  <c r="E19" i="5"/>
  <c r="D18" i="5"/>
  <c r="E18" i="5" s="1"/>
  <c r="D17" i="5"/>
  <c r="E17" i="5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/>
  <c r="P131" i="3" l="1"/>
  <c r="O131" i="3" s="1"/>
  <c r="M139" i="3"/>
  <c r="N139" i="3" s="1"/>
  <c r="L103" i="3"/>
  <c r="M103" i="3" s="1"/>
  <c r="N103" i="3" s="1"/>
  <c r="L19" i="3"/>
  <c r="M19" i="3" s="1"/>
  <c r="N19" i="3" s="1"/>
  <c r="I191" i="3"/>
  <c r="M191" i="3" s="1"/>
  <c r="N191" i="3" s="1"/>
  <c r="I65" i="3"/>
  <c r="M65" i="3" s="1"/>
  <c r="N65" i="3" s="1"/>
  <c r="I205" i="3"/>
  <c r="M205" i="3" s="1"/>
  <c r="N205" i="3" s="1"/>
  <c r="I135" i="3"/>
  <c r="M135" i="3" s="1"/>
  <c r="N135" i="3" s="1"/>
  <c r="I37" i="3"/>
  <c r="M37" i="3" s="1"/>
  <c r="N37" i="3" s="1"/>
  <c r="I149" i="3"/>
  <c r="M149" i="3" s="1"/>
  <c r="N149" i="3" s="1"/>
  <c r="I23" i="3"/>
  <c r="M23" i="3" s="1"/>
  <c r="N23" i="3" s="1"/>
  <c r="I219" i="3"/>
  <c r="M219" i="3" s="1"/>
  <c r="N219" i="3" s="1"/>
  <c r="I163" i="3"/>
  <c r="M163" i="3" s="1"/>
  <c r="N163" i="3" s="1"/>
  <c r="I93" i="3"/>
  <c r="M93" i="3" s="1"/>
  <c r="N93" i="3" s="1"/>
  <c r="I51" i="3"/>
  <c r="M51" i="3" s="1"/>
  <c r="N51" i="3" s="1"/>
  <c r="I79" i="3"/>
  <c r="M79" i="3" s="1"/>
  <c r="N79" i="3" s="1"/>
  <c r="I107" i="3"/>
  <c r="M107" i="3" s="1"/>
  <c r="N107" i="3" s="1"/>
  <c r="I233" i="3"/>
  <c r="M233" i="3" s="1"/>
  <c r="N233" i="3" s="1"/>
  <c r="L201" i="3"/>
  <c r="M201" i="3" s="1"/>
  <c r="N201" i="3" s="1"/>
  <c r="L75" i="3"/>
  <c r="M75" i="3" s="1"/>
  <c r="N75" i="3" s="1"/>
  <c r="L33" i="3"/>
  <c r="M33" i="3" s="1"/>
  <c r="N33" i="3" s="1"/>
  <c r="L215" i="3"/>
  <c r="M215" i="3" s="1"/>
  <c r="N215" i="3" s="1"/>
  <c r="L89" i="3"/>
  <c r="M89" i="3" s="1"/>
  <c r="N89" i="3" s="1"/>
  <c r="L47" i="3"/>
  <c r="M47" i="3" s="1"/>
  <c r="N47" i="3" s="1"/>
  <c r="L187" i="3"/>
  <c r="M187" i="3" s="1"/>
  <c r="N187" i="3" s="1"/>
  <c r="L117" i="3"/>
  <c r="M117" i="3" s="1"/>
  <c r="N117" i="3" s="1"/>
  <c r="L229" i="3"/>
  <c r="M229" i="3" s="1"/>
  <c r="N229" i="3" s="1"/>
  <c r="L61" i="3"/>
  <c r="M61" i="3" s="1"/>
  <c r="N61" i="3" s="1"/>
  <c r="L159" i="3"/>
  <c r="M159" i="3" s="1"/>
  <c r="N159" i="3" s="1"/>
  <c r="L173" i="3"/>
  <c r="M173" i="3" s="1"/>
  <c r="N173" i="3" s="1"/>
  <c r="L145" i="3"/>
  <c r="M145" i="3" s="1"/>
  <c r="N145" i="3" s="1"/>
  <c r="M126" i="3"/>
  <c r="N126" i="3" s="1"/>
  <c r="I177" i="3"/>
  <c r="M177" i="3" s="1"/>
  <c r="N177" i="3" s="1"/>
  <c r="P61" i="3" l="1"/>
  <c r="O61" i="3" s="1"/>
  <c r="M69" i="3"/>
  <c r="N69" i="3" s="1"/>
  <c r="M83" i="3"/>
  <c r="N83" i="3" s="1"/>
  <c r="P75" i="3"/>
  <c r="O75" i="3" s="1"/>
  <c r="M224" i="3"/>
  <c r="N224" i="3" s="1"/>
  <c r="P219" i="3"/>
  <c r="O219" i="3" s="1"/>
  <c r="M140" i="3"/>
  <c r="N140" i="3" s="1"/>
  <c r="P135" i="3"/>
  <c r="O135" i="3" s="1"/>
  <c r="P145" i="3"/>
  <c r="O145" i="3" s="1"/>
  <c r="M153" i="3"/>
  <c r="N153" i="3" s="1"/>
  <c r="P89" i="3"/>
  <c r="O89" i="3" s="1"/>
  <c r="M97" i="3"/>
  <c r="N97" i="3" s="1"/>
  <c r="P51" i="3"/>
  <c r="O51" i="3" s="1"/>
  <c r="M56" i="3"/>
  <c r="N56" i="3" s="1"/>
  <c r="M210" i="3"/>
  <c r="N210" i="3" s="1"/>
  <c r="P205" i="3"/>
  <c r="O205" i="3" s="1"/>
  <c r="M181" i="3"/>
  <c r="N181" i="3" s="1"/>
  <c r="P173" i="3"/>
  <c r="O173" i="3" s="1"/>
  <c r="P117" i="3"/>
  <c r="O117" i="3" s="1"/>
  <c r="M125" i="3"/>
  <c r="N125" i="3" s="1"/>
  <c r="M223" i="3"/>
  <c r="N223" i="3" s="1"/>
  <c r="P215" i="3"/>
  <c r="O215" i="3" s="1"/>
  <c r="P233" i="3"/>
  <c r="O233" i="3" s="1"/>
  <c r="M238" i="3"/>
  <c r="N238" i="3" s="1"/>
  <c r="P93" i="3"/>
  <c r="O93" i="3" s="1"/>
  <c r="M98" i="3"/>
  <c r="N98" i="3" s="1"/>
  <c r="M154" i="3"/>
  <c r="N154" i="3" s="1"/>
  <c r="P149" i="3"/>
  <c r="O149" i="3" s="1"/>
  <c r="P65" i="3"/>
  <c r="O65" i="3" s="1"/>
  <c r="M70" i="3"/>
  <c r="N70" i="3" s="1"/>
  <c r="P139" i="3"/>
  <c r="O139" i="3" s="1"/>
  <c r="J16" i="5" s="1"/>
  <c r="M141" i="3"/>
  <c r="N141" i="3" s="1"/>
  <c r="F16" i="5"/>
  <c r="G15" i="5"/>
  <c r="P126" i="3"/>
  <c r="O126" i="3" s="1"/>
  <c r="K15" i="5" s="1"/>
  <c r="M55" i="3"/>
  <c r="N55" i="3" s="1"/>
  <c r="P47" i="3"/>
  <c r="O47" i="3" s="1"/>
  <c r="M84" i="3"/>
  <c r="N84" i="3" s="1"/>
  <c r="P79" i="3"/>
  <c r="O79" i="3" s="1"/>
  <c r="M27" i="3"/>
  <c r="N27" i="3" s="1"/>
  <c r="P19" i="3"/>
  <c r="O19" i="3" s="1"/>
  <c r="M237" i="3"/>
  <c r="N237" i="3" s="1"/>
  <c r="P229" i="3"/>
  <c r="O229" i="3" s="1"/>
  <c r="M209" i="3"/>
  <c r="N209" i="3" s="1"/>
  <c r="P201" i="3"/>
  <c r="O201" i="3" s="1"/>
  <c r="M28" i="3"/>
  <c r="N28" i="3" s="1"/>
  <c r="P23" i="3"/>
  <c r="O23" i="3" s="1"/>
  <c r="P103" i="3"/>
  <c r="O103" i="3" s="1"/>
  <c r="M111" i="3"/>
  <c r="N111" i="3" s="1"/>
  <c r="P177" i="3"/>
  <c r="O177" i="3" s="1"/>
  <c r="M182" i="3"/>
  <c r="N182" i="3" s="1"/>
  <c r="P159" i="3"/>
  <c r="O159" i="3" s="1"/>
  <c r="M167" i="3"/>
  <c r="N167" i="3" s="1"/>
  <c r="M195" i="3"/>
  <c r="N195" i="3" s="1"/>
  <c r="P187" i="3"/>
  <c r="O187" i="3" s="1"/>
  <c r="P33" i="3"/>
  <c r="O33" i="3" s="1"/>
  <c r="M41" i="3"/>
  <c r="N41" i="3" s="1"/>
  <c r="M112" i="3"/>
  <c r="N112" i="3" s="1"/>
  <c r="P107" i="3"/>
  <c r="O107" i="3" s="1"/>
  <c r="P163" i="3"/>
  <c r="O163" i="3" s="1"/>
  <c r="M168" i="3"/>
  <c r="N168" i="3" s="1"/>
  <c r="M42" i="3"/>
  <c r="N42" i="3" s="1"/>
  <c r="P37" i="3"/>
  <c r="O37" i="3" s="1"/>
  <c r="P191" i="3"/>
  <c r="O191" i="3" s="1"/>
  <c r="M196" i="3"/>
  <c r="N196" i="3" s="1"/>
  <c r="F21" i="5" l="1"/>
  <c r="M211" i="3"/>
  <c r="N211" i="3" s="1"/>
  <c r="P209" i="3"/>
  <c r="O209" i="3" s="1"/>
  <c r="J21" i="5" s="1"/>
  <c r="M29" i="3"/>
  <c r="N29" i="3" s="1"/>
  <c r="F8" i="5"/>
  <c r="P27" i="3"/>
  <c r="O27" i="3" s="1"/>
  <c r="J8" i="5" s="1"/>
  <c r="H16" i="5"/>
  <c r="P141" i="3"/>
  <c r="O141" i="3" s="1"/>
  <c r="L16" i="5" s="1"/>
  <c r="G23" i="5"/>
  <c r="P238" i="3"/>
  <c r="O238" i="3" s="1"/>
  <c r="K23" i="5" s="1"/>
  <c r="F15" i="5"/>
  <c r="P125" i="3"/>
  <c r="O125" i="3" s="1"/>
  <c r="J15" i="5" s="1"/>
  <c r="M127" i="3"/>
  <c r="N127" i="3" s="1"/>
  <c r="F13" i="5"/>
  <c r="P97" i="3"/>
  <c r="O97" i="3" s="1"/>
  <c r="J13" i="5" s="1"/>
  <c r="M99" i="3"/>
  <c r="N99" i="3" s="1"/>
  <c r="P182" i="3"/>
  <c r="O182" i="3" s="1"/>
  <c r="K19" i="5" s="1"/>
  <c r="G19" i="5"/>
  <c r="G21" i="5"/>
  <c r="P210" i="3"/>
  <c r="O210" i="3" s="1"/>
  <c r="K21" i="5" s="1"/>
  <c r="M85" i="3"/>
  <c r="N85" i="3" s="1"/>
  <c r="F12" i="5"/>
  <c r="P83" i="3"/>
  <c r="O83" i="3" s="1"/>
  <c r="J12" i="5" s="1"/>
  <c r="G14" i="5"/>
  <c r="P112" i="3"/>
  <c r="O112" i="3" s="1"/>
  <c r="K14" i="5" s="1"/>
  <c r="P28" i="3"/>
  <c r="O28" i="3" s="1"/>
  <c r="K8" i="5" s="1"/>
  <c r="G8" i="5"/>
  <c r="M239" i="3"/>
  <c r="N239" i="3" s="1"/>
  <c r="P237" i="3"/>
  <c r="O237" i="3" s="1"/>
  <c r="J23" i="5" s="1"/>
  <c r="F23" i="5"/>
  <c r="P84" i="3"/>
  <c r="O84" i="3" s="1"/>
  <c r="K12" i="5" s="1"/>
  <c r="G12" i="5"/>
  <c r="G11" i="5"/>
  <c r="P70" i="3"/>
  <c r="O70" i="3" s="1"/>
  <c r="K11" i="5" s="1"/>
  <c r="G13" i="5"/>
  <c r="P98" i="3"/>
  <c r="O98" i="3" s="1"/>
  <c r="K13" i="5" s="1"/>
  <c r="G10" i="5"/>
  <c r="P56" i="3"/>
  <c r="O56" i="3" s="1"/>
  <c r="K10" i="5" s="1"/>
  <c r="M155" i="3"/>
  <c r="N155" i="3" s="1"/>
  <c r="F17" i="5"/>
  <c r="P153" i="3"/>
  <c r="O153" i="3" s="1"/>
  <c r="J17" i="5" s="1"/>
  <c r="P69" i="3"/>
  <c r="O69" i="3" s="1"/>
  <c r="J11" i="5" s="1"/>
  <c r="F11" i="5"/>
  <c r="M71" i="3"/>
  <c r="N71" i="3" s="1"/>
  <c r="M57" i="3"/>
  <c r="N57" i="3" s="1"/>
  <c r="P55" i="3"/>
  <c r="O55" i="3" s="1"/>
  <c r="J10" i="5" s="1"/>
  <c r="F10" i="5"/>
  <c r="G17" i="5"/>
  <c r="P154" i="3"/>
  <c r="O154" i="3" s="1"/>
  <c r="K17" i="5" s="1"/>
  <c r="G16" i="5"/>
  <c r="P140" i="3"/>
  <c r="O140" i="3" s="1"/>
  <c r="K16" i="5" s="1"/>
  <c r="G9" i="5"/>
  <c r="P42" i="3"/>
  <c r="O42" i="3" s="1"/>
  <c r="K9" i="5" s="1"/>
  <c r="P195" i="3"/>
  <c r="O195" i="3" s="1"/>
  <c r="J20" i="5" s="1"/>
  <c r="F20" i="5"/>
  <c r="M197" i="3"/>
  <c r="N197" i="3" s="1"/>
  <c r="P196" i="3"/>
  <c r="O196" i="3" s="1"/>
  <c r="K20" i="5" s="1"/>
  <c r="G20" i="5"/>
  <c r="G18" i="5"/>
  <c r="P168" i="3"/>
  <c r="O168" i="3" s="1"/>
  <c r="K18" i="5" s="1"/>
  <c r="F9" i="5"/>
  <c r="M43" i="3"/>
  <c r="N43" i="3" s="1"/>
  <c r="P41" i="3"/>
  <c r="O41" i="3" s="1"/>
  <c r="J9" i="5" s="1"/>
  <c r="F18" i="5"/>
  <c r="M169" i="3"/>
  <c r="N169" i="3" s="1"/>
  <c r="P167" i="3"/>
  <c r="O167" i="3" s="1"/>
  <c r="J18" i="5" s="1"/>
  <c r="M113" i="3"/>
  <c r="N113" i="3" s="1"/>
  <c r="F14" i="5"/>
  <c r="P111" i="3"/>
  <c r="O111" i="3" s="1"/>
  <c r="J14" i="5" s="1"/>
  <c r="F22" i="5"/>
  <c r="M225" i="3"/>
  <c r="N225" i="3" s="1"/>
  <c r="P223" i="3"/>
  <c r="O223" i="3" s="1"/>
  <c r="J22" i="5" s="1"/>
  <c r="M183" i="3"/>
  <c r="N183" i="3" s="1"/>
  <c r="F19" i="5"/>
  <c r="P181" i="3"/>
  <c r="O181" i="3" s="1"/>
  <c r="J19" i="5" s="1"/>
  <c r="G22" i="5"/>
  <c r="P224" i="3"/>
  <c r="O224" i="3" s="1"/>
  <c r="K22" i="5" s="1"/>
  <c r="H11" i="5" l="1"/>
  <c r="P71" i="3"/>
  <c r="O71" i="3" s="1"/>
  <c r="L11" i="5" s="1"/>
  <c r="H23" i="5"/>
  <c r="P239" i="3"/>
  <c r="O239" i="3" s="1"/>
  <c r="L23" i="5" s="1"/>
  <c r="P99" i="3"/>
  <c r="O99" i="3" s="1"/>
  <c r="L13" i="5" s="1"/>
  <c r="H13" i="5"/>
  <c r="H14" i="5"/>
  <c r="P113" i="3"/>
  <c r="O113" i="3" s="1"/>
  <c r="L14" i="5" s="1"/>
  <c r="P155" i="3"/>
  <c r="O155" i="3" s="1"/>
  <c r="L17" i="5" s="1"/>
  <c r="H17" i="5"/>
  <c r="H21" i="5"/>
  <c r="P211" i="3"/>
  <c r="O211" i="3" s="1"/>
  <c r="L21" i="5" s="1"/>
  <c r="H20" i="5"/>
  <c r="P197" i="3"/>
  <c r="O197" i="3" s="1"/>
  <c r="L20" i="5" s="1"/>
  <c r="H8" i="5"/>
  <c r="P29" i="3"/>
  <c r="O29" i="3" s="1"/>
  <c r="L8" i="5" s="1"/>
  <c r="H22" i="5"/>
  <c r="P225" i="3"/>
  <c r="O225" i="3" s="1"/>
  <c r="L22" i="5" s="1"/>
  <c r="H9" i="5"/>
  <c r="P43" i="3"/>
  <c r="O43" i="3" s="1"/>
  <c r="L9" i="5" s="1"/>
  <c r="P183" i="3"/>
  <c r="O183" i="3" s="1"/>
  <c r="L19" i="5" s="1"/>
  <c r="H19" i="5"/>
  <c r="H18" i="5"/>
  <c r="P169" i="3"/>
  <c r="O169" i="3" s="1"/>
  <c r="L18" i="5" s="1"/>
  <c r="H10" i="5"/>
  <c r="P57" i="3"/>
  <c r="O57" i="3" s="1"/>
  <c r="L10" i="5" s="1"/>
  <c r="H12" i="5"/>
  <c r="P85" i="3"/>
  <c r="O85" i="3" s="1"/>
  <c r="L12" i="5" s="1"/>
  <c r="H15" i="5"/>
  <c r="P127" i="3"/>
  <c r="O127" i="3" s="1"/>
  <c r="L15" i="5" s="1"/>
</calcChain>
</file>

<file path=xl/sharedStrings.xml><?xml version="1.0" encoding="utf-8"?>
<sst xmlns="http://schemas.openxmlformats.org/spreadsheetml/2006/main" count="821" uniqueCount="70">
  <si>
    <t>Sample identifier</t>
  </si>
  <si>
    <t xml:space="preserve">Sample weights </t>
  </si>
  <si>
    <t xml:space="preserve">Residue weights </t>
  </si>
  <si>
    <t>Protein</t>
  </si>
  <si>
    <t>Ash</t>
  </si>
  <si>
    <t>% w/w</t>
  </si>
  <si>
    <t>Blank</t>
  </si>
  <si>
    <t/>
  </si>
  <si>
    <t>PA-Glu</t>
  </si>
  <si>
    <t>mg/100g</t>
  </si>
  <si>
    <t>DF (mg/100g)</t>
  </si>
  <si>
    <t>Manual</t>
  </si>
  <si>
    <r>
      <t>M1</t>
    </r>
    <r>
      <rPr>
        <b/>
        <vertAlign val="subscript"/>
        <sz val="10"/>
        <rFont val="Gill Sans MT"/>
        <family val="2"/>
      </rPr>
      <t xml:space="preserve"> </t>
    </r>
    <r>
      <rPr>
        <b/>
        <sz val="10"/>
        <rFont val="Gill Sans MT"/>
        <family val="2"/>
      </rPr>
      <t>(g)</t>
    </r>
  </si>
  <si>
    <r>
      <t>M2</t>
    </r>
    <r>
      <rPr>
        <b/>
        <vertAlign val="subscript"/>
        <sz val="10"/>
        <rFont val="Gill Sans MT"/>
        <family val="2"/>
      </rPr>
      <t xml:space="preserve"> </t>
    </r>
    <r>
      <rPr>
        <b/>
        <sz val="10"/>
        <rFont val="Gill Sans MT"/>
        <family val="2"/>
      </rPr>
      <t>(g)</t>
    </r>
  </si>
  <si>
    <t>Definitions:</t>
  </si>
  <si>
    <t>TDF</t>
  </si>
  <si>
    <t>Rf</t>
  </si>
  <si>
    <t>Blank weight</t>
  </si>
  <si>
    <t>mg</t>
  </si>
  <si>
    <t>BR1 (mg)</t>
  </si>
  <si>
    <t>BR2 (mg)</t>
  </si>
  <si>
    <r>
      <t>R1</t>
    </r>
    <r>
      <rPr>
        <b/>
        <vertAlign val="subscript"/>
        <sz val="10"/>
        <rFont val="Gill Sans MT"/>
        <family val="2"/>
      </rPr>
      <t xml:space="preserve"> </t>
    </r>
    <r>
      <rPr>
        <b/>
        <sz val="10"/>
        <rFont val="Gill Sans MT"/>
        <family val="2"/>
      </rPr>
      <t>(mg)</t>
    </r>
  </si>
  <si>
    <r>
      <t>R2</t>
    </r>
    <r>
      <rPr>
        <b/>
        <vertAlign val="subscript"/>
        <sz val="10"/>
        <rFont val="Gill Sans MT"/>
        <family val="2"/>
      </rPr>
      <t xml:space="preserve"> </t>
    </r>
    <r>
      <rPr>
        <b/>
        <sz val="10"/>
        <rFont val="Gill Sans MT"/>
        <family val="2"/>
      </rPr>
      <t>(mg)</t>
    </r>
  </si>
  <si>
    <t>Inline</t>
  </si>
  <si>
    <t>Sample batch details</t>
  </si>
  <si>
    <t>M1 or M2 (g)</t>
  </si>
  <si>
    <t>Sample Summary</t>
  </si>
  <si>
    <t>Blank Values</t>
  </si>
  <si>
    <t>Average Rf</t>
  </si>
  <si>
    <t>Response Factor (Rf)</t>
  </si>
  <si>
    <t>Instructions for Use</t>
  </si>
  <si>
    <t>SDFS</t>
  </si>
  <si>
    <t>PA-SDFS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</si>
  <si>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sz val="11"/>
        <rFont val="Gill Sans MT"/>
        <family val="2"/>
      </rPr>
      <t xml:space="preserve"> page, fill in the orange boxes and the spreadsheet will automatically calculate results in the white boxes.</t>
    </r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</si>
  <si>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</si>
  <si>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</si>
  <si>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</si>
  <si>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</si>
  <si>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</si>
  <si>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</si>
  <si>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Customer Support and Sales Information:</t>
  </si>
  <si>
    <t>General Information:</t>
  </si>
  <si>
    <t>info@megazyme.com</t>
  </si>
  <si>
    <t>Megazyme Knowledge Base</t>
  </si>
  <si>
    <t>Customer Support</t>
  </si>
  <si>
    <t>Determined Dietary Fiber Values</t>
  </si>
  <si>
    <t>PA-Glycerol</t>
  </si>
  <si>
    <t>Wt-Glycerol</t>
  </si>
  <si>
    <t>Wt-Glucose</t>
  </si>
  <si>
    <t>IDF + SDFP 
(gravimetry)</t>
  </si>
  <si>
    <t>SDFS (HPLC)</t>
  </si>
  <si>
    <t>PA-Glucose</t>
  </si>
  <si>
    <t xml:space="preserve">Wt-Gly-SAMP </t>
  </si>
  <si>
    <t>PA-Gly-SAMP</t>
  </si>
  <si>
    <t>IDF + SDFP</t>
  </si>
  <si>
    <t xml:space="preserve">IDF + SDFP </t>
  </si>
  <si>
    <t>HPLC Values (Internal Standard Method)</t>
  </si>
  <si>
    <t>Response Factor (HPLC for SDFS; Internal Standard Method)</t>
  </si>
  <si>
    <t>IDF + SDFP
(gravimetry)</t>
  </si>
  <si>
    <t>SDFS
(HPLC)</t>
  </si>
  <si>
    <t>g/100 g</t>
  </si>
  <si>
    <t>Blank Values (IDF + SDFP)</t>
  </si>
  <si>
    <r>
      <t>Mega-Calc</t>
    </r>
    <r>
      <rPr>
        <b/>
        <u/>
        <sz val="11"/>
        <rFont val="Gill Sans MT"/>
        <family val="2"/>
      </rPr>
      <t xml:space="preserve"> - Internal Standard (IDF + SDFP &amp; SDFS) Method</t>
    </r>
  </si>
  <si>
    <r>
      <t>P</t>
    </r>
    <r>
      <rPr>
        <b/>
        <vertAlign val="subscript"/>
        <sz val="12"/>
        <rFont val="Gill Sans MT"/>
        <family val="2"/>
      </rPr>
      <t>B</t>
    </r>
    <r>
      <rPr>
        <b/>
        <vertAlign val="subscript"/>
        <sz val="10"/>
        <rFont val="Gill Sans MT"/>
        <family val="2"/>
      </rPr>
      <t xml:space="preserve"> </t>
    </r>
    <r>
      <rPr>
        <b/>
        <sz val="10"/>
        <rFont val="Gill Sans MT"/>
        <family val="2"/>
      </rPr>
      <t>(mg)</t>
    </r>
  </si>
  <si>
    <r>
      <t>P</t>
    </r>
    <r>
      <rPr>
        <b/>
        <vertAlign val="subscript"/>
        <sz val="12"/>
        <rFont val="Gill Sans MT"/>
        <family val="2"/>
      </rPr>
      <t>A</t>
    </r>
    <r>
      <rPr>
        <b/>
        <sz val="10"/>
        <rFont val="Gill Sans MT"/>
        <family val="2"/>
      </rPr>
      <t xml:space="preserve"> (mg)</t>
    </r>
  </si>
  <si>
    <t>Fiber content</t>
  </si>
  <si>
    <t>Fiber content (mg/100g)</t>
  </si>
  <si>
    <t>Fiber content (g/100 g)</t>
  </si>
  <si>
    <r>
      <t>Blank (B, mg) = [BR1 + BR2] / 2 – P</t>
    </r>
    <r>
      <rPr>
        <b/>
        <vertAlign val="subscript"/>
        <sz val="12"/>
        <rFont val="Gill Sans MT"/>
        <family val="2"/>
      </rPr>
      <t>B</t>
    </r>
    <r>
      <rPr>
        <b/>
        <sz val="11"/>
        <rFont val="Gill Sans MT"/>
        <family val="2"/>
      </rPr>
      <t xml:space="preserve"> – P</t>
    </r>
    <r>
      <rPr>
        <b/>
        <vertAlign val="subscript"/>
        <sz val="12"/>
        <rFont val="Gill Sans MT"/>
        <family val="2"/>
      </rPr>
      <t>A</t>
    </r>
    <r>
      <rPr>
        <b/>
        <sz val="11"/>
        <rFont val="Gill Sans MT"/>
        <family val="2"/>
      </rPr>
      <t xml:space="preserve">
BR1 and BR2 = residue mass (mg) for duplicate IDF + SDFP determinations
The calculator will automatically take an average value of BR1 and BR2 and use this in the calculation
P</t>
    </r>
    <r>
      <rPr>
        <b/>
        <vertAlign val="subscript"/>
        <sz val="12"/>
        <rFont val="Gill Sans MT"/>
        <family val="2"/>
      </rPr>
      <t>A</t>
    </r>
    <r>
      <rPr>
        <b/>
        <sz val="11"/>
        <rFont val="Gill Sans MT"/>
        <family val="2"/>
      </rPr>
      <t xml:space="preserve"> = mass (mg) of ash in BR1;  P</t>
    </r>
    <r>
      <rPr>
        <b/>
        <vertAlign val="subscript"/>
        <sz val="12"/>
        <rFont val="Gill Sans MT"/>
        <family val="2"/>
      </rPr>
      <t>B</t>
    </r>
    <r>
      <rPr>
        <b/>
        <sz val="11"/>
        <rFont val="Gill Sans MT"/>
        <family val="2"/>
      </rPr>
      <t xml:space="preserve"> = mass (mg) of protein in BR2
Response factor (Rf) = (PA-Glycerol) / (PA-Glucose)  x  (Wt-Glucose) / (Wt-Glycerol)
PA-Glucose = peak area D-glucose;  PA-Glycerol = peak area glycerol 
Wt-Glucose = mass of D-glucose (mg) contained in 1 mL of glucose standard (10 mg)
Wt-Glycerol = mass of glycerol (mg) contained in 1 mL of glycerol standard (10 mg)
IDF + SDFP (mg/100g) = [(R1 + R2) / 2 - P</t>
    </r>
    <r>
      <rPr>
        <b/>
        <vertAlign val="subscript"/>
        <sz val="12"/>
        <rFont val="Gill Sans MT"/>
        <family val="2"/>
      </rPr>
      <t>B</t>
    </r>
    <r>
      <rPr>
        <b/>
        <sz val="11"/>
        <rFont val="Gill Sans MT"/>
        <family val="2"/>
      </rPr>
      <t xml:space="preserve"> - P</t>
    </r>
    <r>
      <rPr>
        <b/>
        <vertAlign val="subscript"/>
        <sz val="12"/>
        <rFont val="Gill Sans MT"/>
        <family val="2"/>
      </rPr>
      <t>A</t>
    </r>
    <r>
      <rPr>
        <b/>
        <sz val="11"/>
        <rFont val="Gill Sans MT"/>
        <family val="2"/>
      </rPr>
      <t xml:space="preserve"> - B] / (M1 + M2) / 2] x 100
IDF + SDFP (g/100 g) = IDF + SDFP (mg/100g)/1000
M1 = Test portion mass 1 in g;  M2 = test portion mass 2 in g
R1 = residue mass 1 from M1 (mg) of IDF + SDFP
R2 = residue mass 2 from M2 (mg) of IDF + SDFP
P</t>
    </r>
    <r>
      <rPr>
        <b/>
        <vertAlign val="subscript"/>
        <sz val="12"/>
        <rFont val="Gill Sans MT"/>
        <family val="2"/>
      </rPr>
      <t>A</t>
    </r>
    <r>
      <rPr>
        <b/>
        <sz val="11"/>
        <rFont val="Gill Sans MT"/>
        <family val="2"/>
      </rPr>
      <t xml:space="preserve"> = ash mass (mg) for R1 of IDF + SDFP
P</t>
    </r>
    <r>
      <rPr>
        <b/>
        <vertAlign val="subscript"/>
        <sz val="12"/>
        <rFont val="Gill Sans MT"/>
        <family val="2"/>
      </rPr>
      <t>B</t>
    </r>
    <r>
      <rPr>
        <b/>
        <sz val="11"/>
        <rFont val="Gill Sans MT"/>
        <family val="2"/>
      </rPr>
      <t xml:space="preserve"> = protein mass (mg) for R2 of IDF + SDFP
SDFS (mg/100g) = Rf x (Wt-Gly-SAMP, mg) x (PA-SDFS)/(PA-Gly-SAMP) x 100/M
SDFS (g/100 g) = SDFS (mg/100g)/1000
Wt-Gly-SAMP is weight in mg of glycerol contained in 1 mL of glycerol standard solution pipetted into sample mixture (100 mg).
PA-SDFS is the peak area of the low molecular weight dietary fiber (SDFS)
PA-Gly-SAMP is the peak area of the internal standard in each sample solution
100 is factor to convert to 100 g of sample
M is the test portion mass (g) M1 or M2 of the sample whose filtrate was concentrated and analyzed by HPLC.
TOTAL DIETARY FIBRE (TDF) = IDF + SDFP + SDFS</t>
    </r>
  </si>
  <si>
    <t>K-RINTDF 10/19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</si>
</sst>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b/>
      <sz val="12"/>
      <name val="Gill Sans MT"/>
      <family val="2"/>
    </font>
    <font>
      <b/>
      <sz val="11"/>
      <name val="Gill Sans MT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u/>
      <sz val="11"/>
      <color indexed="17"/>
      <name val="Times New Roman"/>
      <family val="1"/>
    </font>
    <font>
      <b/>
      <u/>
      <sz val="11"/>
      <name val="Gill Sans MT"/>
      <family val="2"/>
    </font>
    <font>
      <b/>
      <sz val="10"/>
      <color indexed="57"/>
      <name val="Gill Sans MT"/>
      <family val="2"/>
    </font>
    <font>
      <b/>
      <u/>
      <sz val="10"/>
      <color indexed="63"/>
      <name val="Gill Sans MT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vertAlign val="subscript"/>
      <sz val="12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1" fillId="2" borderId="0" xfId="0" applyFont="1" applyFill="1" applyBorder="1" applyProtection="1"/>
    <xf numFmtId="0" fontId="1" fillId="3" borderId="0" xfId="0" applyFont="1" applyFill="1" applyBorder="1" applyProtection="1"/>
    <xf numFmtId="0" fontId="5" fillId="3" borderId="0" xfId="0" applyFont="1" applyFill="1" applyBorder="1" applyAlignment="1" applyProtection="1">
      <alignment horizontal="left" vertical="top"/>
    </xf>
    <xf numFmtId="0" fontId="1" fillId="3" borderId="0" xfId="0" applyFont="1" applyFill="1" applyProtection="1"/>
    <xf numFmtId="0" fontId="2" fillId="3" borderId="1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164" fontId="1" fillId="3" borderId="0" xfId="0" applyNumberFormat="1" applyFont="1" applyFill="1" applyBorder="1" applyAlignment="1" applyProtection="1">
      <alignment horizontal="left"/>
    </xf>
    <xf numFmtId="164" fontId="1" fillId="3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/>
    <xf numFmtId="0" fontId="1" fillId="3" borderId="0" xfId="0" applyFont="1" applyFill="1" applyBorder="1" applyAlignment="1" applyProtection="1">
      <alignment wrapText="1"/>
    </xf>
    <xf numFmtId="0" fontId="1" fillId="3" borderId="0" xfId="0" applyFont="1" applyFill="1" applyAlignment="1" applyProtection="1">
      <alignment wrapText="1"/>
    </xf>
    <xf numFmtId="0" fontId="7" fillId="3" borderId="0" xfId="0" applyFont="1" applyFill="1" applyBorder="1" applyAlignment="1" applyProtection="1">
      <alignment horizontal="left" vertical="top"/>
    </xf>
    <xf numFmtId="0" fontId="8" fillId="3" borderId="0" xfId="0" applyFont="1" applyFill="1" applyProtection="1"/>
    <xf numFmtId="0" fontId="9" fillId="3" borderId="0" xfId="0" applyFont="1" applyFill="1" applyProtection="1"/>
    <xf numFmtId="0" fontId="2" fillId="3" borderId="0" xfId="0" applyFont="1" applyFill="1" applyBorder="1" applyProtection="1"/>
    <xf numFmtId="0" fontId="10" fillId="3" borderId="0" xfId="0" applyFont="1" applyFill="1" applyAlignment="1" applyProtection="1"/>
    <xf numFmtId="0" fontId="1" fillId="2" borderId="0" xfId="0" applyFont="1" applyFill="1" applyProtection="1"/>
    <xf numFmtId="0" fontId="1" fillId="3" borderId="0" xfId="0" applyFont="1" applyFill="1" applyBorder="1" applyAlignment="1" applyProtection="1">
      <alignment horizontal="center"/>
    </xf>
    <xf numFmtId="164" fontId="1" fillId="3" borderId="0" xfId="0" applyNumberFormat="1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164" fontId="1" fillId="2" borderId="0" xfId="0" applyNumberFormat="1" applyFont="1" applyFill="1" applyProtection="1"/>
    <xf numFmtId="164" fontId="1" fillId="3" borderId="0" xfId="0" applyNumberFormat="1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right"/>
    </xf>
    <xf numFmtId="164" fontId="1" fillId="3" borderId="1" xfId="0" applyNumberFormat="1" applyFont="1" applyFill="1" applyBorder="1" applyAlignment="1" applyProtection="1">
      <alignment horizontal="right"/>
    </xf>
    <xf numFmtId="2" fontId="12" fillId="4" borderId="2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2" fontId="12" fillId="4" borderId="1" xfId="0" applyNumberFormat="1" applyFont="1" applyFill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horizontal="right"/>
      <protection locked="0"/>
    </xf>
    <xf numFmtId="2" fontId="1" fillId="3" borderId="0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/>
    <xf numFmtId="164" fontId="1" fillId="5" borderId="1" xfId="0" applyNumberFormat="1" applyFont="1" applyFill="1" applyBorder="1" applyProtection="1"/>
    <xf numFmtId="0" fontId="11" fillId="3" borderId="0" xfId="0" applyFont="1" applyFill="1" applyBorder="1" applyProtection="1"/>
    <xf numFmtId="2" fontId="1" fillId="3" borderId="1" xfId="0" applyNumberFormat="1" applyFont="1" applyFill="1" applyBorder="1" applyProtection="1"/>
    <xf numFmtId="2" fontId="1" fillId="3" borderId="3" xfId="0" applyNumberFormat="1" applyFont="1" applyFill="1" applyBorder="1" applyProtection="1"/>
    <xf numFmtId="0" fontId="2" fillId="3" borderId="1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left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164" fontId="1" fillId="5" borderId="1" xfId="0" applyNumberFormat="1" applyFont="1" applyFill="1" applyBorder="1" applyAlignment="1" applyProtection="1">
      <alignment horizontal="center" vertical="center"/>
    </xf>
    <xf numFmtId="2" fontId="1" fillId="3" borderId="0" xfId="0" applyNumberFormat="1" applyFont="1" applyFill="1" applyBorder="1" applyProtection="1"/>
    <xf numFmtId="164" fontId="12" fillId="3" borderId="0" xfId="0" applyNumberFormat="1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top" wrapText="1"/>
    </xf>
    <xf numFmtId="164" fontId="1" fillId="2" borderId="0" xfId="0" applyNumberFormat="1" applyFont="1" applyFill="1" applyBorder="1" applyProtection="1"/>
    <xf numFmtId="0" fontId="1" fillId="2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/>
    </xf>
    <xf numFmtId="0" fontId="13" fillId="3" borderId="0" xfId="0" applyFont="1" applyFill="1" applyProtection="1"/>
    <xf numFmtId="0" fontId="2" fillId="3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right"/>
    </xf>
    <xf numFmtId="0" fontId="15" fillId="2" borderId="0" xfId="0" applyFont="1" applyFill="1" applyBorder="1" applyAlignment="1" applyProtection="1">
      <alignment horizontal="right"/>
    </xf>
    <xf numFmtId="0" fontId="8" fillId="3" borderId="0" xfId="0" applyFont="1" applyFill="1" applyAlignment="1" applyProtection="1">
      <alignment vertical="top" wrapText="1"/>
    </xf>
    <xf numFmtId="0" fontId="8" fillId="3" borderId="0" xfId="0" applyFont="1" applyFill="1" applyAlignment="1" applyProtection="1">
      <alignment vertical="top"/>
    </xf>
    <xf numFmtId="0" fontId="1" fillId="3" borderId="1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vertic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vertical="center"/>
      <protection locked="0"/>
    </xf>
    <xf numFmtId="164" fontId="1" fillId="3" borderId="0" xfId="0" applyNumberFormat="1" applyFont="1" applyFill="1" applyBorder="1" applyAlignment="1" applyProtection="1"/>
    <xf numFmtId="0" fontId="11" fillId="4" borderId="1" xfId="0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164" fontId="1" fillId="3" borderId="1" xfId="0" applyNumberFormat="1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left"/>
    </xf>
    <xf numFmtId="0" fontId="2" fillId="3" borderId="4" xfId="0" applyFont="1" applyFill="1" applyBorder="1" applyAlignment="1" applyProtection="1">
      <alignment horizontal="center" vertical="center" wrapText="1"/>
    </xf>
    <xf numFmtId="164" fontId="1" fillId="3" borderId="5" xfId="0" applyNumberFormat="1" applyFont="1" applyFill="1" applyBorder="1" applyProtection="1"/>
    <xf numFmtId="49" fontId="11" fillId="3" borderId="0" xfId="0" applyNumberFormat="1" applyFont="1" applyFill="1" applyBorder="1" applyProtection="1"/>
    <xf numFmtId="164" fontId="2" fillId="3" borderId="4" xfId="0" applyNumberFormat="1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left" vertical="center"/>
    </xf>
    <xf numFmtId="164" fontId="1" fillId="5" borderId="4" xfId="0" applyNumberFormat="1" applyFont="1" applyFill="1" applyBorder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center"/>
    </xf>
    <xf numFmtId="164" fontId="1" fillId="5" borderId="0" xfId="0" applyNumberFormat="1" applyFont="1" applyFill="1" applyBorder="1" applyProtection="1"/>
    <xf numFmtId="0" fontId="11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12" fillId="5" borderId="1" xfId="0" applyFont="1" applyFill="1" applyBorder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/>
    <xf numFmtId="2" fontId="12" fillId="3" borderId="0" xfId="0" applyNumberFormat="1" applyFont="1" applyFill="1" applyBorder="1" applyProtection="1"/>
    <xf numFmtId="0" fontId="1" fillId="3" borderId="6" xfId="0" applyFont="1" applyFill="1" applyBorder="1" applyProtection="1"/>
    <xf numFmtId="2" fontId="1" fillId="5" borderId="0" xfId="0" applyNumberFormat="1" applyFont="1" applyFill="1" applyBorder="1" applyProtection="1"/>
    <xf numFmtId="0" fontId="16" fillId="3" borderId="0" xfId="0" applyFont="1" applyFill="1" applyBorder="1" applyAlignment="1" applyProtection="1">
      <alignment horizontal="left" vertical="center"/>
    </xf>
    <xf numFmtId="164" fontId="11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/>
    </xf>
    <xf numFmtId="165" fontId="1" fillId="4" borderId="1" xfId="0" applyNumberFormat="1" applyFont="1" applyFill="1" applyBorder="1" applyProtection="1">
      <protection locked="0"/>
    </xf>
    <xf numFmtId="0" fontId="11" fillId="5" borderId="1" xfId="0" applyFont="1" applyFill="1" applyBorder="1" applyAlignment="1" applyProtection="1">
      <alignment vertical="center"/>
    </xf>
    <xf numFmtId="2" fontId="12" fillId="3" borderId="0" xfId="0" applyNumberFormat="1" applyFont="1" applyFill="1" applyBorder="1" applyProtection="1">
      <protection locked="0"/>
    </xf>
    <xf numFmtId="164" fontId="11" fillId="3" borderId="0" xfId="0" applyNumberFormat="1" applyFont="1" applyFill="1" applyBorder="1" applyAlignment="1" applyProtection="1">
      <alignment horizontal="center" vertical="center"/>
    </xf>
    <xf numFmtId="164" fontId="2" fillId="3" borderId="0" xfId="0" applyNumberFormat="1" applyFont="1" applyFill="1" applyBorder="1" applyAlignment="1" applyProtection="1">
      <alignment horizontal="center" vertical="center"/>
    </xf>
    <xf numFmtId="2" fontId="12" fillId="3" borderId="0" xfId="0" applyNumberFormat="1" applyFont="1" applyFill="1" applyBorder="1" applyAlignment="1" applyProtection="1">
      <alignment horizontal="right"/>
    </xf>
    <xf numFmtId="164" fontId="2" fillId="3" borderId="0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center"/>
    </xf>
    <xf numFmtId="2" fontId="1" fillId="3" borderId="6" xfId="0" applyNumberFormat="1" applyFont="1" applyFill="1" applyBorder="1" applyProtection="1"/>
    <xf numFmtId="164" fontId="1" fillId="3" borderId="6" xfId="0" applyNumberFormat="1" applyFont="1" applyFill="1" applyBorder="1" applyProtection="1"/>
    <xf numFmtId="166" fontId="1" fillId="3" borderId="1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Protection="1"/>
    <xf numFmtId="165" fontId="12" fillId="4" borderId="1" xfId="0" applyNumberFormat="1" applyFont="1" applyFill="1" applyBorder="1" applyProtection="1">
      <protection locked="0"/>
    </xf>
    <xf numFmtId="2" fontId="12" fillId="4" borderId="1" xfId="0" applyNumberFormat="1" applyFont="1" applyFill="1" applyBorder="1" applyProtection="1">
      <protection locked="0"/>
    </xf>
    <xf numFmtId="164" fontId="1" fillId="5" borderId="1" xfId="0" applyNumberFormat="1" applyFont="1" applyFill="1" applyBorder="1" applyAlignment="1" applyProtection="1">
      <alignment horizontal="right"/>
    </xf>
    <xf numFmtId="164" fontId="1" fillId="5" borderId="7" xfId="0" applyNumberFormat="1" applyFont="1" applyFill="1" applyBorder="1" applyAlignment="1" applyProtection="1">
      <alignment horizontal="right"/>
    </xf>
    <xf numFmtId="2" fontId="12" fillId="4" borderId="1" xfId="0" applyNumberFormat="1" applyFont="1" applyFill="1" applyBorder="1" applyProtection="1"/>
    <xf numFmtId="2" fontId="1" fillId="4" borderId="1" xfId="0" applyNumberFormat="1" applyFont="1" applyFill="1" applyBorder="1" applyProtection="1"/>
    <xf numFmtId="0" fontId="2" fillId="3" borderId="0" xfId="0" applyFont="1" applyFill="1" applyAlignment="1" applyProtection="1">
      <alignment horizontal="right"/>
    </xf>
    <xf numFmtId="166" fontId="1" fillId="3" borderId="1" xfId="0" applyNumberFormat="1" applyFont="1" applyFill="1" applyBorder="1" applyProtection="1"/>
    <xf numFmtId="2" fontId="12" fillId="3" borderId="0" xfId="0" applyNumberFormat="1" applyFont="1" applyFill="1" applyBorder="1" applyAlignment="1" applyProtection="1">
      <alignment horizontal="right"/>
      <protection locked="0"/>
    </xf>
    <xf numFmtId="0" fontId="9" fillId="3" borderId="0" xfId="0" applyFont="1" applyFill="1" applyBorder="1" applyAlignment="1" applyProtection="1">
      <alignment horizontal="left"/>
    </xf>
    <xf numFmtId="164" fontId="8" fillId="3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10" fillId="3" borderId="0" xfId="0" applyFont="1" applyFill="1" applyProtection="1"/>
    <xf numFmtId="0" fontId="8" fillId="3" borderId="0" xfId="0" applyFont="1" applyFill="1" applyAlignment="1" applyProtection="1">
      <alignment wrapText="1"/>
    </xf>
    <xf numFmtId="0" fontId="1" fillId="0" borderId="0" xfId="0" applyFont="1" applyBorder="1" applyAlignment="1" applyProtection="1"/>
    <xf numFmtId="0" fontId="8" fillId="3" borderId="0" xfId="0" applyFont="1" applyFill="1" applyBorder="1" applyAlignment="1" applyProtection="1">
      <alignment wrapText="1"/>
    </xf>
    <xf numFmtId="0" fontId="17" fillId="3" borderId="0" xfId="0" applyFont="1" applyFill="1" applyAlignment="1" applyProtection="1">
      <alignment wrapText="1"/>
    </xf>
    <xf numFmtId="0" fontId="1" fillId="3" borderId="0" xfId="0" applyFont="1" applyFill="1" applyAlignment="1" applyProtection="1"/>
    <xf numFmtId="0" fontId="18" fillId="3" borderId="0" xfId="1" applyFont="1" applyFill="1" applyAlignment="1" applyProtection="1"/>
    <xf numFmtId="0" fontId="8" fillId="3" borderId="0" xfId="0" applyFont="1" applyFill="1" applyAlignment="1" applyProtection="1"/>
    <xf numFmtId="0" fontId="8" fillId="3" borderId="0" xfId="1" applyFont="1" applyFill="1" applyAlignment="1" applyProtection="1">
      <alignment wrapText="1"/>
    </xf>
    <xf numFmtId="0" fontId="10" fillId="0" borderId="0" xfId="0" applyFont="1" applyAlignment="1" applyProtection="1"/>
    <xf numFmtId="2" fontId="12" fillId="3" borderId="1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5" borderId="1" xfId="0" applyNumberFormat="1" applyFont="1" applyFill="1" applyBorder="1" applyProtection="1"/>
    <xf numFmtId="2" fontId="1" fillId="3" borderId="1" xfId="0" applyNumberFormat="1" applyFont="1" applyFill="1" applyBorder="1" applyAlignment="1" applyProtection="1">
      <alignment horizontal="right" vertical="center"/>
    </xf>
    <xf numFmtId="0" fontId="1" fillId="6" borderId="0" xfId="0" applyFont="1" applyFill="1" applyBorder="1" applyProtection="1"/>
    <xf numFmtId="0" fontId="1" fillId="6" borderId="0" xfId="0" applyFont="1" applyFill="1" applyProtection="1"/>
    <xf numFmtId="164" fontId="1" fillId="5" borderId="8" xfId="0" applyNumberFormat="1" applyFont="1" applyFill="1" applyBorder="1" applyAlignment="1" applyProtection="1">
      <alignment horizontal="right"/>
    </xf>
    <xf numFmtId="164" fontId="1" fillId="6" borderId="0" xfId="0" applyNumberFormat="1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wrapText="1"/>
    </xf>
    <xf numFmtId="0" fontId="17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2" fillId="4" borderId="9" xfId="0" applyNumberFormat="1" applyFont="1" applyFill="1" applyBorder="1" applyAlignment="1" applyProtection="1">
      <alignment horizontal="center"/>
    </xf>
    <xf numFmtId="164" fontId="12" fillId="4" borderId="7" xfId="0" applyNumberFormat="1" applyFont="1" applyFill="1" applyBorder="1" applyAlignment="1" applyProtection="1">
      <alignment horizontal="center"/>
    </xf>
    <xf numFmtId="164" fontId="12" fillId="4" borderId="8" xfId="0" applyNumberFormat="1" applyFont="1" applyFill="1" applyBorder="1" applyAlignment="1" applyProtection="1">
      <alignment horizontal="center"/>
    </xf>
    <xf numFmtId="0" fontId="10" fillId="3" borderId="11" xfId="0" applyFont="1" applyFill="1" applyBorder="1" applyAlignment="1" applyProtection="1">
      <alignment horizontal="left" vertical="top" wrapText="1"/>
    </xf>
    <xf numFmtId="0" fontId="8" fillId="3" borderId="12" xfId="0" applyFont="1" applyFill="1" applyBorder="1" applyAlignment="1" applyProtection="1">
      <alignment horizontal="left" vertical="top" wrapText="1"/>
    </xf>
    <xf numFmtId="0" fontId="8" fillId="3" borderId="13" xfId="0" applyFont="1" applyFill="1" applyBorder="1" applyAlignment="1" applyProtection="1">
      <alignment horizontal="left" vertical="top" wrapText="1"/>
    </xf>
    <xf numFmtId="0" fontId="8" fillId="3" borderId="14" xfId="0" applyFont="1" applyFill="1" applyBorder="1" applyAlignment="1" applyProtection="1">
      <alignment horizontal="left" vertical="top" wrapText="1"/>
    </xf>
    <xf numFmtId="0" fontId="8" fillId="3" borderId="0" xfId="0" applyFont="1" applyFill="1" applyBorder="1" applyAlignment="1" applyProtection="1">
      <alignment horizontal="left" vertical="top" wrapText="1"/>
    </xf>
    <xf numFmtId="0" fontId="8" fillId="3" borderId="15" xfId="0" applyFont="1" applyFill="1" applyBorder="1" applyAlignment="1" applyProtection="1">
      <alignment horizontal="left" vertical="top" wrapText="1"/>
    </xf>
    <xf numFmtId="0" fontId="8" fillId="3" borderId="16" xfId="0" applyFont="1" applyFill="1" applyBorder="1" applyAlignment="1" applyProtection="1">
      <alignment horizontal="left" vertical="top" wrapText="1"/>
    </xf>
    <xf numFmtId="0" fontId="8" fillId="3" borderId="17" xfId="0" applyFont="1" applyFill="1" applyBorder="1" applyAlignment="1" applyProtection="1">
      <alignment horizontal="left" vertical="top" wrapText="1"/>
    </xf>
    <xf numFmtId="0" fontId="8" fillId="3" borderId="18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 applyAlignment="1" applyProtection="1">
      <alignment horizontal="center" vertical="center" wrapText="1"/>
    </xf>
    <xf numFmtId="164" fontId="2" fillId="3" borderId="3" xfId="0" applyNumberFormat="1" applyFont="1" applyFill="1" applyBorder="1" applyAlignment="1" applyProtection="1">
      <alignment horizontal="center" vertical="center" wrapText="1"/>
    </xf>
    <xf numFmtId="164" fontId="11" fillId="3" borderId="9" xfId="0" applyNumberFormat="1" applyFont="1" applyFill="1" applyBorder="1" applyAlignment="1" applyProtection="1">
      <alignment horizontal="center" vertical="center"/>
    </xf>
    <xf numFmtId="164" fontId="11" fillId="3" borderId="8" xfId="0" applyNumberFormat="1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8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ega-Calc'!A1"/><Relationship Id="rId2" Type="http://schemas.openxmlformats.org/officeDocument/2006/relationships/hyperlink" Target="#Instructions!A1"/><Relationship Id="rId1" Type="http://schemas.openxmlformats.org/officeDocument/2006/relationships/hyperlink" Target="#Instructions!D100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D100"/><Relationship Id="rId2" Type="http://schemas.openxmlformats.org/officeDocument/2006/relationships/hyperlink" Target="#Instructions!A1"/><Relationship Id="rId1" Type="http://schemas.openxmlformats.org/officeDocument/2006/relationships/hyperlink" Target="#Calculator!A1"/><Relationship Id="rId5" Type="http://schemas.openxmlformats.org/officeDocument/2006/relationships/image" Target="../media/image2.png"/><Relationship Id="rId4" Type="http://schemas.openxmlformats.org/officeDocument/2006/relationships/hyperlink" Target="#'Results Summary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Results Summary'!A1"/><Relationship Id="rId2" Type="http://schemas.openxmlformats.org/officeDocument/2006/relationships/hyperlink" Target="#Instructions!D100"/><Relationship Id="rId1" Type="http://schemas.openxmlformats.org/officeDocument/2006/relationships/hyperlink" Target="#Instructions!A1"/><Relationship Id="rId5" Type="http://schemas.openxmlformats.org/officeDocument/2006/relationships/image" Target="../media/image3.png"/><Relationship Id="rId4" Type="http://schemas.openxmlformats.org/officeDocument/2006/relationships/hyperlink" Target="#'Mega-Cal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6</xdr:row>
      <xdr:rowOff>28575</xdr:rowOff>
    </xdr:from>
    <xdr:to>
      <xdr:col>13</xdr:col>
      <xdr:colOff>255289</xdr:colOff>
      <xdr:row>7</xdr:row>
      <xdr:rowOff>9618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3F9C27-FD95-49AF-A2DF-93E47A1E342A}"/>
            </a:ext>
          </a:extLst>
        </xdr:cNvPr>
        <xdr:cNvSpPr txBox="1">
          <a:spLocks noChangeArrowheads="1"/>
        </xdr:cNvSpPr>
      </xdr:nvSpPr>
      <xdr:spPr bwMode="auto">
        <a:xfrm>
          <a:off x="8305800" y="2771775"/>
          <a:ext cx="960139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12</xdr:col>
      <xdr:colOff>0</xdr:colOff>
      <xdr:row>42</xdr:row>
      <xdr:rowOff>9525</xdr:rowOff>
    </xdr:from>
    <xdr:to>
      <xdr:col>12</xdr:col>
      <xdr:colOff>0</xdr:colOff>
      <xdr:row>42</xdr:row>
      <xdr:rowOff>9525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B4BD2A6F-D861-4165-97E8-6446BDE70570}"/>
            </a:ext>
          </a:extLst>
        </xdr:cNvPr>
        <xdr:cNvSpPr>
          <a:spLocks noChangeArrowheads="1"/>
        </xdr:cNvSpPr>
      </xdr:nvSpPr>
      <xdr:spPr bwMode="auto">
        <a:xfrm>
          <a:off x="8201025" y="11029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 editAs="absolute">
    <xdr:from>
      <xdr:col>1</xdr:col>
      <xdr:colOff>45720</xdr:colOff>
      <xdr:row>105</xdr:row>
      <xdr:rowOff>178509</xdr:rowOff>
    </xdr:from>
    <xdr:to>
      <xdr:col>4</xdr:col>
      <xdr:colOff>274320</xdr:colOff>
      <xdr:row>105</xdr:row>
      <xdr:rowOff>178509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152120-5BBB-4B55-AC10-23F9027E9802}"/>
            </a:ext>
          </a:extLst>
        </xdr:cNvPr>
        <xdr:cNvSpPr txBox="1">
          <a:spLocks noChangeArrowheads="1"/>
        </xdr:cNvSpPr>
      </xdr:nvSpPr>
      <xdr:spPr bwMode="auto">
        <a:xfrm>
          <a:off x="161925" y="25393650"/>
          <a:ext cx="1571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12</xdr:col>
      <xdr:colOff>381000</xdr:colOff>
      <xdr:row>15</xdr:row>
      <xdr:rowOff>0</xdr:rowOff>
    </xdr:from>
    <xdr:to>
      <xdr:col>13</xdr:col>
      <xdr:colOff>85725</xdr:colOff>
      <xdr:row>15</xdr:row>
      <xdr:rowOff>0</xdr:rowOff>
    </xdr:to>
    <xdr:sp macro="" textlink="">
      <xdr:nvSpPr>
        <xdr:cNvPr id="1028" name="Line 102">
          <a:extLst>
            <a:ext uri="{FF2B5EF4-FFF2-40B4-BE49-F238E27FC236}">
              <a16:creationId xmlns:a16="http://schemas.microsoft.com/office/drawing/2014/main" id="{ED104C71-4F6A-4A7D-9824-9BCEC22F60AF}"/>
            </a:ext>
          </a:extLst>
        </xdr:cNvPr>
        <xdr:cNvSpPr>
          <a:spLocks noChangeShapeType="1"/>
        </xdr:cNvSpPr>
      </xdr:nvSpPr>
      <xdr:spPr bwMode="auto">
        <a:xfrm>
          <a:off x="8772525" y="3543300"/>
          <a:ext cx="5143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381000</xdr:colOff>
      <xdr:row>15</xdr:row>
      <xdr:rowOff>0</xdr:rowOff>
    </xdr:from>
    <xdr:to>
      <xdr:col>13</xdr:col>
      <xdr:colOff>66675</xdr:colOff>
      <xdr:row>15</xdr:row>
      <xdr:rowOff>0</xdr:rowOff>
    </xdr:to>
    <xdr:sp macro="" textlink="">
      <xdr:nvSpPr>
        <xdr:cNvPr id="1029" name="Line 103">
          <a:extLst>
            <a:ext uri="{FF2B5EF4-FFF2-40B4-BE49-F238E27FC236}">
              <a16:creationId xmlns:a16="http://schemas.microsoft.com/office/drawing/2014/main" id="{A7A93971-D126-4F43-B81E-B05FB88CEE2F}"/>
            </a:ext>
          </a:extLst>
        </xdr:cNvPr>
        <xdr:cNvSpPr>
          <a:spLocks noChangeShapeType="1"/>
        </xdr:cNvSpPr>
      </xdr:nvSpPr>
      <xdr:spPr bwMode="auto">
        <a:xfrm flipH="1">
          <a:off x="8772525" y="3543300"/>
          <a:ext cx="495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381000</xdr:colOff>
      <xdr:row>15</xdr:row>
      <xdr:rowOff>0</xdr:rowOff>
    </xdr:from>
    <xdr:to>
      <xdr:col>13</xdr:col>
      <xdr:colOff>180975</xdr:colOff>
      <xdr:row>15</xdr:row>
      <xdr:rowOff>0</xdr:rowOff>
    </xdr:to>
    <xdr:sp macro="" textlink="">
      <xdr:nvSpPr>
        <xdr:cNvPr id="1030" name="Line 104">
          <a:extLst>
            <a:ext uri="{FF2B5EF4-FFF2-40B4-BE49-F238E27FC236}">
              <a16:creationId xmlns:a16="http://schemas.microsoft.com/office/drawing/2014/main" id="{A1E19F7F-DEC8-4593-B80C-3A2FF2FFB232}"/>
            </a:ext>
          </a:extLst>
        </xdr:cNvPr>
        <xdr:cNvSpPr>
          <a:spLocks noChangeShapeType="1"/>
        </xdr:cNvSpPr>
      </xdr:nvSpPr>
      <xdr:spPr bwMode="auto">
        <a:xfrm flipH="1">
          <a:off x="8772525" y="3543300"/>
          <a:ext cx="6096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10</xdr:col>
      <xdr:colOff>381000</xdr:colOff>
      <xdr:row>15</xdr:row>
      <xdr:rowOff>0</xdr:rowOff>
    </xdr:from>
    <xdr:to>
      <xdr:col>12</xdr:col>
      <xdr:colOff>0</xdr:colOff>
      <xdr:row>15</xdr:row>
      <xdr:rowOff>0</xdr:rowOff>
    </xdr:to>
    <xdr:sp macro="" textlink="">
      <xdr:nvSpPr>
        <xdr:cNvPr id="1031" name="Line 108">
          <a:extLst>
            <a:ext uri="{FF2B5EF4-FFF2-40B4-BE49-F238E27FC236}">
              <a16:creationId xmlns:a16="http://schemas.microsoft.com/office/drawing/2014/main" id="{059F6E85-0355-4166-ADC1-1418615783BA}"/>
            </a:ext>
          </a:extLst>
        </xdr:cNvPr>
        <xdr:cNvSpPr>
          <a:spLocks noChangeShapeType="1"/>
        </xdr:cNvSpPr>
      </xdr:nvSpPr>
      <xdr:spPr bwMode="auto">
        <a:xfrm>
          <a:off x="7086600" y="3543300"/>
          <a:ext cx="1304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10</xdr:col>
      <xdr:colOff>381000</xdr:colOff>
      <xdr:row>15</xdr:row>
      <xdr:rowOff>0</xdr:rowOff>
    </xdr:from>
    <xdr:to>
      <xdr:col>12</xdr:col>
      <xdr:colOff>0</xdr:colOff>
      <xdr:row>15</xdr:row>
      <xdr:rowOff>0</xdr:rowOff>
    </xdr:to>
    <xdr:sp macro="" textlink="">
      <xdr:nvSpPr>
        <xdr:cNvPr id="1032" name="Line 109">
          <a:extLst>
            <a:ext uri="{FF2B5EF4-FFF2-40B4-BE49-F238E27FC236}">
              <a16:creationId xmlns:a16="http://schemas.microsoft.com/office/drawing/2014/main" id="{899A4D7F-6C3A-43EE-86C8-F1B58E612D91}"/>
            </a:ext>
          </a:extLst>
        </xdr:cNvPr>
        <xdr:cNvSpPr>
          <a:spLocks noChangeShapeType="1"/>
        </xdr:cNvSpPr>
      </xdr:nvSpPr>
      <xdr:spPr bwMode="auto">
        <a:xfrm flipH="1">
          <a:off x="7086600" y="3543300"/>
          <a:ext cx="1304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10</xdr:col>
      <xdr:colOff>381000</xdr:colOff>
      <xdr:row>15</xdr:row>
      <xdr:rowOff>0</xdr:rowOff>
    </xdr:from>
    <xdr:to>
      <xdr:col>12</xdr:col>
      <xdr:colOff>0</xdr:colOff>
      <xdr:row>15</xdr:row>
      <xdr:rowOff>0</xdr:rowOff>
    </xdr:to>
    <xdr:sp macro="" textlink="">
      <xdr:nvSpPr>
        <xdr:cNvPr id="1033" name="Line 110">
          <a:extLst>
            <a:ext uri="{FF2B5EF4-FFF2-40B4-BE49-F238E27FC236}">
              <a16:creationId xmlns:a16="http://schemas.microsoft.com/office/drawing/2014/main" id="{287120B0-A467-4196-84BB-1B703A4B7A36}"/>
            </a:ext>
          </a:extLst>
        </xdr:cNvPr>
        <xdr:cNvSpPr>
          <a:spLocks noChangeShapeType="1"/>
        </xdr:cNvSpPr>
      </xdr:nvSpPr>
      <xdr:spPr bwMode="auto">
        <a:xfrm flipH="1">
          <a:off x="7086600" y="3543300"/>
          <a:ext cx="1304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0</xdr:colOff>
      <xdr:row>28</xdr:row>
      <xdr:rowOff>85725</xdr:rowOff>
    </xdr:from>
    <xdr:to>
      <xdr:col>15</xdr:col>
      <xdr:colOff>0</xdr:colOff>
      <xdr:row>28</xdr:row>
      <xdr:rowOff>85725</xdr:rowOff>
    </xdr:to>
    <xdr:sp macro="" textlink="">
      <xdr:nvSpPr>
        <xdr:cNvPr id="1034" name="Line 116">
          <a:extLst>
            <a:ext uri="{FF2B5EF4-FFF2-40B4-BE49-F238E27FC236}">
              <a16:creationId xmlns:a16="http://schemas.microsoft.com/office/drawing/2014/main" id="{3DBE6E32-6F0F-4807-8E12-73BB50D904D5}"/>
            </a:ext>
          </a:extLst>
        </xdr:cNvPr>
        <xdr:cNvSpPr>
          <a:spLocks noChangeShapeType="1"/>
        </xdr:cNvSpPr>
      </xdr:nvSpPr>
      <xdr:spPr bwMode="auto">
        <a:xfrm>
          <a:off x="9201150" y="6162675"/>
          <a:ext cx="8667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0</xdr:colOff>
      <xdr:row>28</xdr:row>
      <xdr:rowOff>85725</xdr:rowOff>
    </xdr:from>
    <xdr:to>
      <xdr:col>15</xdr:col>
      <xdr:colOff>0</xdr:colOff>
      <xdr:row>28</xdr:row>
      <xdr:rowOff>85725</xdr:rowOff>
    </xdr:to>
    <xdr:sp macro="" textlink="">
      <xdr:nvSpPr>
        <xdr:cNvPr id="1035" name="Line 117">
          <a:extLst>
            <a:ext uri="{FF2B5EF4-FFF2-40B4-BE49-F238E27FC236}">
              <a16:creationId xmlns:a16="http://schemas.microsoft.com/office/drawing/2014/main" id="{5D728883-672D-4E1F-9980-72F1516CA4C4}"/>
            </a:ext>
          </a:extLst>
        </xdr:cNvPr>
        <xdr:cNvSpPr>
          <a:spLocks noChangeShapeType="1"/>
        </xdr:cNvSpPr>
      </xdr:nvSpPr>
      <xdr:spPr bwMode="auto">
        <a:xfrm flipH="1">
          <a:off x="9201150" y="6162675"/>
          <a:ext cx="8667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0</xdr:colOff>
      <xdr:row>28</xdr:row>
      <xdr:rowOff>114300</xdr:rowOff>
    </xdr:from>
    <xdr:to>
      <xdr:col>15</xdr:col>
      <xdr:colOff>0</xdr:colOff>
      <xdr:row>28</xdr:row>
      <xdr:rowOff>114300</xdr:rowOff>
    </xdr:to>
    <xdr:sp macro="" textlink="">
      <xdr:nvSpPr>
        <xdr:cNvPr id="1036" name="Line 118">
          <a:extLst>
            <a:ext uri="{FF2B5EF4-FFF2-40B4-BE49-F238E27FC236}">
              <a16:creationId xmlns:a16="http://schemas.microsoft.com/office/drawing/2014/main" id="{A77C706D-10A3-4A63-9543-18405DA0AAA0}"/>
            </a:ext>
          </a:extLst>
        </xdr:cNvPr>
        <xdr:cNvSpPr>
          <a:spLocks noChangeShapeType="1"/>
        </xdr:cNvSpPr>
      </xdr:nvSpPr>
      <xdr:spPr bwMode="auto">
        <a:xfrm flipH="1">
          <a:off x="9201150" y="6191250"/>
          <a:ext cx="8667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381000</xdr:colOff>
      <xdr:row>28</xdr:row>
      <xdr:rowOff>85725</xdr:rowOff>
    </xdr:from>
    <xdr:to>
      <xdr:col>16</xdr:col>
      <xdr:colOff>0</xdr:colOff>
      <xdr:row>28</xdr:row>
      <xdr:rowOff>85725</xdr:rowOff>
    </xdr:to>
    <xdr:sp macro="" textlink="">
      <xdr:nvSpPr>
        <xdr:cNvPr id="1037" name="Line 119">
          <a:extLst>
            <a:ext uri="{FF2B5EF4-FFF2-40B4-BE49-F238E27FC236}">
              <a16:creationId xmlns:a16="http://schemas.microsoft.com/office/drawing/2014/main" id="{39EABD8E-C189-4F60-BBB3-62248F9A56D8}"/>
            </a:ext>
          </a:extLst>
        </xdr:cNvPr>
        <xdr:cNvSpPr>
          <a:spLocks noChangeShapeType="1"/>
        </xdr:cNvSpPr>
      </xdr:nvSpPr>
      <xdr:spPr bwMode="auto">
        <a:xfrm>
          <a:off x="10067925" y="6162675"/>
          <a:ext cx="8191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381000</xdr:colOff>
      <xdr:row>28</xdr:row>
      <xdr:rowOff>85725</xdr:rowOff>
    </xdr:from>
    <xdr:to>
      <xdr:col>16</xdr:col>
      <xdr:colOff>0</xdr:colOff>
      <xdr:row>28</xdr:row>
      <xdr:rowOff>85725</xdr:rowOff>
    </xdr:to>
    <xdr:sp macro="" textlink="">
      <xdr:nvSpPr>
        <xdr:cNvPr id="1038" name="Line 120">
          <a:extLst>
            <a:ext uri="{FF2B5EF4-FFF2-40B4-BE49-F238E27FC236}">
              <a16:creationId xmlns:a16="http://schemas.microsoft.com/office/drawing/2014/main" id="{C4A5967E-D773-422E-9EAA-BAA166DCF265}"/>
            </a:ext>
          </a:extLst>
        </xdr:cNvPr>
        <xdr:cNvSpPr>
          <a:spLocks noChangeShapeType="1"/>
        </xdr:cNvSpPr>
      </xdr:nvSpPr>
      <xdr:spPr bwMode="auto">
        <a:xfrm flipH="1">
          <a:off x="10067925" y="6162675"/>
          <a:ext cx="8191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381000</xdr:colOff>
      <xdr:row>28</xdr:row>
      <xdr:rowOff>114300</xdr:rowOff>
    </xdr:from>
    <xdr:to>
      <xdr:col>16</xdr:col>
      <xdr:colOff>0</xdr:colOff>
      <xdr:row>28</xdr:row>
      <xdr:rowOff>114300</xdr:rowOff>
    </xdr:to>
    <xdr:sp macro="" textlink="">
      <xdr:nvSpPr>
        <xdr:cNvPr id="1039" name="Line 121">
          <a:extLst>
            <a:ext uri="{FF2B5EF4-FFF2-40B4-BE49-F238E27FC236}">
              <a16:creationId xmlns:a16="http://schemas.microsoft.com/office/drawing/2014/main" id="{164DEF84-1C87-4828-B579-80D600B33808}"/>
            </a:ext>
          </a:extLst>
        </xdr:cNvPr>
        <xdr:cNvSpPr>
          <a:spLocks noChangeShapeType="1"/>
        </xdr:cNvSpPr>
      </xdr:nvSpPr>
      <xdr:spPr bwMode="auto">
        <a:xfrm flipH="1">
          <a:off x="10067925" y="6191250"/>
          <a:ext cx="8191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3</xdr:col>
      <xdr:colOff>19050</xdr:colOff>
      <xdr:row>8</xdr:row>
      <xdr:rowOff>45720</xdr:rowOff>
    </xdr:from>
    <xdr:to>
      <xdr:col>3</xdr:col>
      <xdr:colOff>1034226</xdr:colOff>
      <xdr:row>9</xdr:row>
      <xdr:rowOff>38567</xdr:rowOff>
    </xdr:to>
    <xdr:sp macro="" textlink="">
      <xdr:nvSpPr>
        <xdr:cNvPr id="6287" name="Text Box 1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9DEF13-71B8-4CB4-A645-E49C59927C43}"/>
            </a:ext>
          </a:extLst>
        </xdr:cNvPr>
        <xdr:cNvSpPr txBox="1">
          <a:spLocks noChangeArrowheads="1"/>
        </xdr:cNvSpPr>
      </xdr:nvSpPr>
      <xdr:spPr bwMode="auto">
        <a:xfrm>
          <a:off x="400050" y="2226945"/>
          <a:ext cx="1015176" cy="2119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/>
  </xdr:twoCellAnchor>
  <xdr:twoCellAnchor>
    <xdr:from>
      <xdr:col>10</xdr:col>
      <xdr:colOff>512445</xdr:colOff>
      <xdr:row>13</xdr:row>
      <xdr:rowOff>158115</xdr:rowOff>
    </xdr:from>
    <xdr:to>
      <xdr:col>13</xdr:col>
      <xdr:colOff>605808</xdr:colOff>
      <xdr:row>21</xdr:row>
      <xdr:rowOff>67235</xdr:rowOff>
    </xdr:to>
    <xdr:sp macro="" textlink="">
      <xdr:nvSpPr>
        <xdr:cNvPr id="6303" name="Rectangle 159">
          <a:extLst>
            <a:ext uri="{FF2B5EF4-FFF2-40B4-BE49-F238E27FC236}">
              <a16:creationId xmlns:a16="http://schemas.microsoft.com/office/drawing/2014/main" id="{4AF1804A-C1FA-4C5A-9B58-EDB8686B084B}"/>
            </a:ext>
          </a:extLst>
        </xdr:cNvPr>
        <xdr:cNvSpPr>
          <a:spLocks noChangeArrowheads="1"/>
        </xdr:cNvSpPr>
      </xdr:nvSpPr>
      <xdr:spPr bwMode="auto">
        <a:xfrm>
          <a:off x="7202357" y="3060439"/>
          <a:ext cx="2581069" cy="13995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Response factor values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the peak area HPLC standard values to calculate the Average Rf value for the SDFS analyses. If the mass (10 mg) of glycerol (Wt-Glycerol) or glucose (Wt-Glucose) in 1 mL of glycerol or glucose standard are different to the default values, enter the appropriate value.</a:t>
          </a:r>
          <a:endParaRPr lang="en-GB"/>
        </a:p>
      </xdr:txBody>
    </xdr:sp>
    <xdr:clientData/>
  </xdr:twoCellAnchor>
  <xdr:twoCellAnchor>
    <xdr:from>
      <xdr:col>4</xdr:col>
      <xdr:colOff>38100</xdr:colOff>
      <xdr:row>11</xdr:row>
      <xdr:rowOff>80010</xdr:rowOff>
    </xdr:from>
    <xdr:to>
      <xdr:col>6</xdr:col>
      <xdr:colOff>672483</xdr:colOff>
      <xdr:row>13</xdr:row>
      <xdr:rowOff>11310</xdr:rowOff>
    </xdr:to>
    <xdr:sp macro="" textlink="">
      <xdr:nvSpPr>
        <xdr:cNvPr id="6304" name="Rectangle 160">
          <a:extLst>
            <a:ext uri="{FF2B5EF4-FFF2-40B4-BE49-F238E27FC236}">
              <a16:creationId xmlns:a16="http://schemas.microsoft.com/office/drawing/2014/main" id="{88495E35-CB74-4D80-A1B1-B4098466CDDD}"/>
            </a:ext>
          </a:extLst>
        </xdr:cNvPr>
        <xdr:cNvSpPr>
          <a:spLocks noChangeArrowheads="1"/>
        </xdr:cNvSpPr>
      </xdr:nvSpPr>
      <xdr:spPr bwMode="auto">
        <a:xfrm>
          <a:off x="1495425" y="4486275"/>
          <a:ext cx="25241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batch details.</a:t>
          </a:r>
          <a:endParaRPr lang="en-GB"/>
        </a:p>
      </xdr:txBody>
    </xdr:sp>
    <xdr:clientData/>
  </xdr:twoCellAnchor>
  <xdr:twoCellAnchor>
    <xdr:from>
      <xdr:col>5</xdr:col>
      <xdr:colOff>228600</xdr:colOff>
      <xdr:row>13</xdr:row>
      <xdr:rowOff>19050</xdr:rowOff>
    </xdr:from>
    <xdr:to>
      <xdr:col>5</xdr:col>
      <xdr:colOff>238125</xdr:colOff>
      <xdr:row>15</xdr:row>
      <xdr:rowOff>85725</xdr:rowOff>
    </xdr:to>
    <xdr:cxnSp macro="">
      <xdr:nvCxnSpPr>
        <xdr:cNvPr id="1043" name="AutoShape 161">
          <a:extLst>
            <a:ext uri="{FF2B5EF4-FFF2-40B4-BE49-F238E27FC236}">
              <a16:creationId xmlns:a16="http://schemas.microsoft.com/office/drawing/2014/main" id="{9E3A2DE7-734D-491A-A32F-BF813F1C8C7F}"/>
            </a:ext>
          </a:extLst>
        </xdr:cNvPr>
        <xdr:cNvCxnSpPr>
          <a:cxnSpLocks noChangeShapeType="1"/>
          <a:stCxn id="6304" idx="2"/>
        </xdr:cNvCxnSpPr>
      </xdr:nvCxnSpPr>
      <xdr:spPr bwMode="auto">
        <a:xfrm>
          <a:off x="2762250" y="3162300"/>
          <a:ext cx="9525" cy="4667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409575</xdr:colOff>
      <xdr:row>15</xdr:row>
      <xdr:rowOff>66675</xdr:rowOff>
    </xdr:from>
    <xdr:to>
      <xdr:col>4</xdr:col>
      <xdr:colOff>409575</xdr:colOff>
      <xdr:row>15</xdr:row>
      <xdr:rowOff>104775</xdr:rowOff>
    </xdr:to>
    <xdr:cxnSp macro="">
      <xdr:nvCxnSpPr>
        <xdr:cNvPr id="1044" name="AutoShape 162">
          <a:extLst>
            <a:ext uri="{FF2B5EF4-FFF2-40B4-BE49-F238E27FC236}">
              <a16:creationId xmlns:a16="http://schemas.microsoft.com/office/drawing/2014/main" id="{1D7D87BA-A812-497F-83B1-D6C56A5B7EFF}"/>
            </a:ext>
          </a:extLst>
        </xdr:cNvPr>
        <xdr:cNvCxnSpPr>
          <a:cxnSpLocks noChangeShapeType="1"/>
        </xdr:cNvCxnSpPr>
      </xdr:nvCxnSpPr>
      <xdr:spPr bwMode="auto">
        <a:xfrm flipV="1">
          <a:off x="1866900" y="3609975"/>
          <a:ext cx="0" cy="38100"/>
        </a:xfrm>
        <a:prstGeom prst="straightConnector1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800100</xdr:colOff>
      <xdr:row>21</xdr:row>
      <xdr:rowOff>0</xdr:rowOff>
    </xdr:from>
    <xdr:to>
      <xdr:col>10</xdr:col>
      <xdr:colOff>485775</xdr:colOff>
      <xdr:row>24</xdr:row>
      <xdr:rowOff>142875</xdr:rowOff>
    </xdr:to>
    <xdr:cxnSp macro="">
      <xdr:nvCxnSpPr>
        <xdr:cNvPr id="1045" name="AutoShape 164">
          <a:extLst>
            <a:ext uri="{FF2B5EF4-FFF2-40B4-BE49-F238E27FC236}">
              <a16:creationId xmlns:a16="http://schemas.microsoft.com/office/drawing/2014/main" id="{45AEF072-58DE-4869-8B5A-46AC5163FF0F}"/>
            </a:ext>
          </a:extLst>
        </xdr:cNvPr>
        <xdr:cNvCxnSpPr>
          <a:cxnSpLocks noChangeShapeType="1"/>
        </xdr:cNvCxnSpPr>
      </xdr:nvCxnSpPr>
      <xdr:spPr bwMode="auto">
        <a:xfrm flipH="1">
          <a:off x="4143375" y="4743450"/>
          <a:ext cx="3048000" cy="7143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419100</xdr:colOff>
      <xdr:row>35</xdr:row>
      <xdr:rowOff>85726</xdr:rowOff>
    </xdr:from>
    <xdr:to>
      <xdr:col>7</xdr:col>
      <xdr:colOff>686766</xdr:colOff>
      <xdr:row>37</xdr:row>
      <xdr:rowOff>30480</xdr:rowOff>
    </xdr:to>
    <xdr:cxnSp macro="">
      <xdr:nvCxnSpPr>
        <xdr:cNvPr id="1046" name="AutoShape 167">
          <a:extLst>
            <a:ext uri="{FF2B5EF4-FFF2-40B4-BE49-F238E27FC236}">
              <a16:creationId xmlns:a16="http://schemas.microsoft.com/office/drawing/2014/main" id="{E45DD64B-22CC-4A27-8359-19C518B0FFC7}"/>
            </a:ext>
          </a:extLst>
        </xdr:cNvPr>
        <xdr:cNvCxnSpPr>
          <a:cxnSpLocks noChangeShapeType="1"/>
          <a:stCxn id="6327" idx="0"/>
        </xdr:cNvCxnSpPr>
      </xdr:nvCxnSpPr>
      <xdr:spPr bwMode="auto">
        <a:xfrm flipH="1" flipV="1">
          <a:off x="4572000" y="8277226"/>
          <a:ext cx="267666" cy="325754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701040</xdr:colOff>
      <xdr:row>43</xdr:row>
      <xdr:rowOff>40005</xdr:rowOff>
    </xdr:from>
    <xdr:to>
      <xdr:col>13</xdr:col>
      <xdr:colOff>803950</xdr:colOff>
      <xdr:row>49</xdr:row>
      <xdr:rowOff>179295</xdr:rowOff>
    </xdr:to>
    <xdr:sp macro="" textlink="">
      <xdr:nvSpPr>
        <xdr:cNvPr id="6312" name="Rectangle 168">
          <a:extLst>
            <a:ext uri="{FF2B5EF4-FFF2-40B4-BE49-F238E27FC236}">
              <a16:creationId xmlns:a16="http://schemas.microsoft.com/office/drawing/2014/main" id="{71501D5D-9DAC-41DA-B802-BE45E02B3DF3}"/>
            </a:ext>
          </a:extLst>
        </xdr:cNvPr>
        <xdr:cNvSpPr>
          <a:spLocks noChangeArrowheads="1"/>
        </xdr:cNvSpPr>
      </xdr:nvSpPr>
      <xdr:spPr bwMode="auto">
        <a:xfrm>
          <a:off x="7390952" y="9553799"/>
          <a:ext cx="2590616" cy="134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Results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IDF + SDFP, SDFS and TDF summary results will be automatically calculated when all values for IDF + SDFP and SDFS analyses have been entered and the additional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Results Summary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work sheet will automatically populate.</a:t>
          </a:r>
          <a:endParaRPr lang="en-GB"/>
        </a:p>
      </xdr:txBody>
    </xdr:sp>
    <xdr:clientData/>
  </xdr:twoCellAnchor>
  <xdr:twoCellAnchor>
    <xdr:from>
      <xdr:col>12</xdr:col>
      <xdr:colOff>314325</xdr:colOff>
      <xdr:row>40</xdr:row>
      <xdr:rowOff>95250</xdr:rowOff>
    </xdr:from>
    <xdr:to>
      <xdr:col>12</xdr:col>
      <xdr:colOff>790575</xdr:colOff>
      <xdr:row>43</xdr:row>
      <xdr:rowOff>38100</xdr:rowOff>
    </xdr:to>
    <xdr:cxnSp macro="">
      <xdr:nvCxnSpPr>
        <xdr:cNvPr id="1048" name="AutoShape 169">
          <a:extLst>
            <a:ext uri="{FF2B5EF4-FFF2-40B4-BE49-F238E27FC236}">
              <a16:creationId xmlns:a16="http://schemas.microsoft.com/office/drawing/2014/main" id="{6C10F245-DF1B-4C85-B833-8DCB27A9583C}"/>
            </a:ext>
          </a:extLst>
        </xdr:cNvPr>
        <xdr:cNvCxnSpPr>
          <a:cxnSpLocks noChangeShapeType="1"/>
          <a:stCxn id="6312" idx="0"/>
        </xdr:cNvCxnSpPr>
      </xdr:nvCxnSpPr>
      <xdr:spPr bwMode="auto">
        <a:xfrm flipV="1">
          <a:off x="8705850" y="9086850"/>
          <a:ext cx="476250" cy="5143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133350</xdr:colOff>
      <xdr:row>11</xdr:row>
      <xdr:rowOff>80010</xdr:rowOff>
    </xdr:from>
    <xdr:to>
      <xdr:col>10</xdr:col>
      <xdr:colOff>226713</xdr:colOff>
      <xdr:row>15</xdr:row>
      <xdr:rowOff>30525</xdr:rowOff>
    </xdr:to>
    <xdr:sp macro="" textlink="">
      <xdr:nvSpPr>
        <xdr:cNvPr id="6315" name="Rectangle 171">
          <a:extLst>
            <a:ext uri="{FF2B5EF4-FFF2-40B4-BE49-F238E27FC236}">
              <a16:creationId xmlns:a16="http://schemas.microsoft.com/office/drawing/2014/main" id="{BF70C88D-51AC-4AB6-A6E2-50D5AD3A59F4}"/>
            </a:ext>
          </a:extLst>
        </xdr:cNvPr>
        <xdr:cNvSpPr>
          <a:spLocks noChangeArrowheads="1"/>
        </xdr:cNvSpPr>
      </xdr:nvSpPr>
      <xdr:spPr bwMode="auto">
        <a:xfrm>
          <a:off x="4286250" y="4486275"/>
          <a:ext cx="252412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Blank values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the blank weights (enzymes plus buffers, no sample).</a:t>
          </a:r>
          <a:endParaRPr lang="en-GB"/>
        </a:p>
      </xdr:txBody>
    </xdr:sp>
    <xdr:clientData/>
  </xdr:twoCellAnchor>
  <xdr:twoCellAnchor>
    <xdr:from>
      <xdr:col>7</xdr:col>
      <xdr:colOff>9525</xdr:colOff>
      <xdr:row>15</xdr:row>
      <xdr:rowOff>28575</xdr:rowOff>
    </xdr:from>
    <xdr:to>
      <xdr:col>8</xdr:col>
      <xdr:colOff>590550</xdr:colOff>
      <xdr:row>20</xdr:row>
      <xdr:rowOff>57150</xdr:rowOff>
    </xdr:to>
    <xdr:cxnSp macro="">
      <xdr:nvCxnSpPr>
        <xdr:cNvPr id="1050" name="AutoShape 172">
          <a:extLst>
            <a:ext uri="{FF2B5EF4-FFF2-40B4-BE49-F238E27FC236}">
              <a16:creationId xmlns:a16="http://schemas.microsoft.com/office/drawing/2014/main" id="{BE9B0277-48BE-4E44-8AD3-F8065CE30769}"/>
            </a:ext>
          </a:extLst>
        </xdr:cNvPr>
        <xdr:cNvCxnSpPr>
          <a:cxnSpLocks noChangeShapeType="1"/>
          <a:stCxn id="6315" idx="2"/>
        </xdr:cNvCxnSpPr>
      </xdr:nvCxnSpPr>
      <xdr:spPr bwMode="auto">
        <a:xfrm flipH="1">
          <a:off x="4162425" y="3571875"/>
          <a:ext cx="1390650" cy="10382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142875</xdr:colOff>
      <xdr:row>33</xdr:row>
      <xdr:rowOff>89535</xdr:rowOff>
    </xdr:from>
    <xdr:to>
      <xdr:col>5</xdr:col>
      <xdr:colOff>643953</xdr:colOff>
      <xdr:row>36</xdr:row>
      <xdr:rowOff>100853</xdr:rowOff>
    </xdr:to>
    <xdr:sp macro="" textlink="">
      <xdr:nvSpPr>
        <xdr:cNvPr id="6322" name="Rectangle 178">
          <a:extLst>
            <a:ext uri="{FF2B5EF4-FFF2-40B4-BE49-F238E27FC236}">
              <a16:creationId xmlns:a16="http://schemas.microsoft.com/office/drawing/2014/main" id="{FFE61483-3231-41A0-9F4F-A599C4B81579}"/>
            </a:ext>
          </a:extLst>
        </xdr:cNvPr>
        <xdr:cNvSpPr>
          <a:spLocks noChangeArrowheads="1"/>
        </xdr:cNvSpPr>
      </xdr:nvSpPr>
      <xdr:spPr bwMode="auto">
        <a:xfrm>
          <a:off x="1599640" y="7317329"/>
          <a:ext cx="1576842" cy="96381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IDF + SDFP analyses.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the residue weights from the IDF + SDFP analyses. </a:t>
          </a:r>
          <a:endParaRPr lang="en-GB"/>
        </a:p>
      </xdr:txBody>
    </xdr:sp>
    <xdr:clientData/>
  </xdr:twoCellAnchor>
  <xdr:twoCellAnchor>
    <xdr:from>
      <xdr:col>4</xdr:col>
      <xdr:colOff>933450</xdr:colOff>
      <xdr:row>31</xdr:row>
      <xdr:rowOff>123825</xdr:rowOff>
    </xdr:from>
    <xdr:to>
      <xdr:col>7</xdr:col>
      <xdr:colOff>714375</xdr:colOff>
      <xdr:row>33</xdr:row>
      <xdr:rowOff>85725</xdr:rowOff>
    </xdr:to>
    <xdr:cxnSp macro="">
      <xdr:nvCxnSpPr>
        <xdr:cNvPr id="1052" name="AutoShape 179">
          <a:extLst>
            <a:ext uri="{FF2B5EF4-FFF2-40B4-BE49-F238E27FC236}">
              <a16:creationId xmlns:a16="http://schemas.microsoft.com/office/drawing/2014/main" id="{A1444EB2-70BA-4A21-BBDD-35D31C5F713E}"/>
            </a:ext>
          </a:extLst>
        </xdr:cNvPr>
        <xdr:cNvCxnSpPr>
          <a:cxnSpLocks noChangeShapeType="1"/>
          <a:stCxn id="6322" idx="0"/>
        </xdr:cNvCxnSpPr>
      </xdr:nvCxnSpPr>
      <xdr:spPr bwMode="auto">
        <a:xfrm flipV="1">
          <a:off x="2390775" y="7019925"/>
          <a:ext cx="2476500" cy="3429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686766</xdr:colOff>
      <xdr:row>35</xdr:row>
      <xdr:rowOff>85726</xdr:rowOff>
    </xdr:from>
    <xdr:to>
      <xdr:col>10</xdr:col>
      <xdr:colOff>438150</xdr:colOff>
      <xdr:row>37</xdr:row>
      <xdr:rowOff>30480</xdr:rowOff>
    </xdr:to>
    <xdr:cxnSp macro="">
      <xdr:nvCxnSpPr>
        <xdr:cNvPr id="1053" name="AutoShape 181">
          <a:extLst>
            <a:ext uri="{FF2B5EF4-FFF2-40B4-BE49-F238E27FC236}">
              <a16:creationId xmlns:a16="http://schemas.microsoft.com/office/drawing/2014/main" id="{91C76231-9E6D-410F-83CE-FB09F13D980D}"/>
            </a:ext>
          </a:extLst>
        </xdr:cNvPr>
        <xdr:cNvCxnSpPr>
          <a:cxnSpLocks noChangeShapeType="1"/>
          <a:stCxn id="6327" idx="0"/>
        </xdr:cNvCxnSpPr>
      </xdr:nvCxnSpPr>
      <xdr:spPr bwMode="auto">
        <a:xfrm flipV="1">
          <a:off x="4839666" y="8277226"/>
          <a:ext cx="2304084" cy="325754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662940</xdr:colOff>
      <xdr:row>37</xdr:row>
      <xdr:rowOff>30480</xdr:rowOff>
    </xdr:from>
    <xdr:to>
      <xdr:col>9</xdr:col>
      <xdr:colOff>710592</xdr:colOff>
      <xdr:row>41</xdr:row>
      <xdr:rowOff>171450</xdr:rowOff>
    </xdr:to>
    <xdr:sp macro="" textlink="">
      <xdr:nvSpPr>
        <xdr:cNvPr id="6327" name="Rectangle 183">
          <a:extLst>
            <a:ext uri="{FF2B5EF4-FFF2-40B4-BE49-F238E27FC236}">
              <a16:creationId xmlns:a16="http://schemas.microsoft.com/office/drawing/2014/main" id="{8A1102FD-725F-4F16-BABE-07D9D7940D54}"/>
            </a:ext>
          </a:extLst>
        </xdr:cNvPr>
        <xdr:cNvSpPr>
          <a:spLocks noChangeArrowheads="1"/>
        </xdr:cNvSpPr>
      </xdr:nvSpPr>
      <xdr:spPr bwMode="auto">
        <a:xfrm>
          <a:off x="3196590" y="8602980"/>
          <a:ext cx="3286152" cy="9029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SDFS Analyses.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the values from the HPLC analyses. The Rf value is automatically populated from the calculation in point 3. If an glycerol standard (Wt-Gly-SAMP) weight other than 100 mg is used, enter the weight.</a:t>
          </a:r>
          <a:endParaRPr lang="en-GB"/>
        </a:p>
      </xdr:txBody>
    </xdr:sp>
    <xdr:clientData/>
  </xdr:twoCellAnchor>
  <xdr:twoCellAnchor>
    <xdr:from>
      <xdr:col>3</xdr:col>
      <xdr:colOff>47625</xdr:colOff>
      <xdr:row>97</xdr:row>
      <xdr:rowOff>152400</xdr:rowOff>
    </xdr:from>
    <xdr:to>
      <xdr:col>5</xdr:col>
      <xdr:colOff>9525</xdr:colOff>
      <xdr:row>98</xdr:row>
      <xdr:rowOff>142875</xdr:rowOff>
    </xdr:to>
    <xdr:sp macro="" textlink="">
      <xdr:nvSpPr>
        <xdr:cNvPr id="66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B027ED-651F-43D6-8E57-8C118AFD1597}"/>
            </a:ext>
          </a:extLst>
        </xdr:cNvPr>
        <xdr:cNvSpPr txBox="1">
          <a:spLocks noChangeArrowheads="1"/>
        </xdr:cNvSpPr>
      </xdr:nvSpPr>
      <xdr:spPr bwMode="auto">
        <a:xfrm>
          <a:off x="352425" y="12954000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15</xdr:col>
      <xdr:colOff>0</xdr:colOff>
      <xdr:row>5</xdr:row>
      <xdr:rowOff>196407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366E52-EEAD-4F04-ADBA-016D95C7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9953625" cy="1615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15</xdr:row>
      <xdr:rowOff>76200</xdr:rowOff>
    </xdr:from>
    <xdr:to>
      <xdr:col>17</xdr:col>
      <xdr:colOff>0</xdr:colOff>
      <xdr:row>15</xdr:row>
      <xdr:rowOff>76200</xdr:rowOff>
    </xdr:to>
    <xdr:sp macro="" textlink="">
      <xdr:nvSpPr>
        <xdr:cNvPr id="2049" name="Line 29">
          <a:extLst>
            <a:ext uri="{FF2B5EF4-FFF2-40B4-BE49-F238E27FC236}">
              <a16:creationId xmlns:a16="http://schemas.microsoft.com/office/drawing/2014/main" id="{746864E9-E654-44E4-8553-F2D7FB2FAA30}"/>
            </a:ext>
          </a:extLst>
        </xdr:cNvPr>
        <xdr:cNvSpPr>
          <a:spLocks noChangeShapeType="1"/>
        </xdr:cNvSpPr>
      </xdr:nvSpPr>
      <xdr:spPr bwMode="auto">
        <a:xfrm>
          <a:off x="9401175" y="4152900"/>
          <a:ext cx="4857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381000</xdr:colOff>
      <xdr:row>15</xdr:row>
      <xdr:rowOff>76200</xdr:rowOff>
    </xdr:from>
    <xdr:to>
      <xdr:col>17</xdr:col>
      <xdr:colOff>0</xdr:colOff>
      <xdr:row>15</xdr:row>
      <xdr:rowOff>76200</xdr:rowOff>
    </xdr:to>
    <xdr:sp macro="" textlink="">
      <xdr:nvSpPr>
        <xdr:cNvPr id="2050" name="Line 30">
          <a:extLst>
            <a:ext uri="{FF2B5EF4-FFF2-40B4-BE49-F238E27FC236}">
              <a16:creationId xmlns:a16="http://schemas.microsoft.com/office/drawing/2014/main" id="{89E08B0F-6368-43A8-8B38-E17E9D606EFC}"/>
            </a:ext>
          </a:extLst>
        </xdr:cNvPr>
        <xdr:cNvSpPr>
          <a:spLocks noChangeShapeType="1"/>
        </xdr:cNvSpPr>
      </xdr:nvSpPr>
      <xdr:spPr bwMode="auto">
        <a:xfrm flipH="1">
          <a:off x="9401175" y="4152900"/>
          <a:ext cx="4857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381000</xdr:colOff>
      <xdr:row>15</xdr:row>
      <xdr:rowOff>95250</xdr:rowOff>
    </xdr:from>
    <xdr:to>
      <xdr:col>17</xdr:col>
      <xdr:colOff>0</xdr:colOff>
      <xdr:row>15</xdr:row>
      <xdr:rowOff>95250</xdr:rowOff>
    </xdr:to>
    <xdr:sp macro="" textlink="">
      <xdr:nvSpPr>
        <xdr:cNvPr id="2051" name="Line 31">
          <a:extLst>
            <a:ext uri="{FF2B5EF4-FFF2-40B4-BE49-F238E27FC236}">
              <a16:creationId xmlns:a16="http://schemas.microsoft.com/office/drawing/2014/main" id="{DEA93654-5F02-45E7-94EC-F77C0A1AE0A2}"/>
            </a:ext>
          </a:extLst>
        </xdr:cNvPr>
        <xdr:cNvSpPr>
          <a:spLocks noChangeShapeType="1"/>
        </xdr:cNvSpPr>
      </xdr:nvSpPr>
      <xdr:spPr bwMode="auto">
        <a:xfrm flipH="1">
          <a:off x="9401175" y="4171950"/>
          <a:ext cx="4857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239</xdr:row>
      <xdr:rowOff>81915</xdr:rowOff>
    </xdr:from>
    <xdr:to>
      <xdr:col>6</xdr:col>
      <xdr:colOff>114300</xdr:colOff>
      <xdr:row>240</xdr:row>
      <xdr:rowOff>80124</xdr:rowOff>
    </xdr:to>
    <xdr:sp macro="" textlink="">
      <xdr:nvSpPr>
        <xdr:cNvPr id="2081" name="Text Box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DCCA92-0C9C-45A8-918D-565DF123C4AB}"/>
            </a:ext>
          </a:extLst>
        </xdr:cNvPr>
        <xdr:cNvSpPr txBox="1">
          <a:spLocks noChangeArrowheads="1"/>
        </xdr:cNvSpPr>
      </xdr:nvSpPr>
      <xdr:spPr bwMode="auto">
        <a:xfrm>
          <a:off x="180975" y="68461890"/>
          <a:ext cx="3286125" cy="179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  <xdr:twoCellAnchor>
    <xdr:from>
      <xdr:col>14</xdr:col>
      <xdr:colOff>381000</xdr:colOff>
      <xdr:row>15</xdr:row>
      <xdr:rowOff>76200</xdr:rowOff>
    </xdr:from>
    <xdr:to>
      <xdr:col>15</xdr:col>
      <xdr:colOff>0</xdr:colOff>
      <xdr:row>15</xdr:row>
      <xdr:rowOff>76200</xdr:rowOff>
    </xdr:to>
    <xdr:sp macro="" textlink="">
      <xdr:nvSpPr>
        <xdr:cNvPr id="2053" name="Line 53">
          <a:extLst>
            <a:ext uri="{FF2B5EF4-FFF2-40B4-BE49-F238E27FC236}">
              <a16:creationId xmlns:a16="http://schemas.microsoft.com/office/drawing/2014/main" id="{76ED7012-9409-46C0-80B8-E81A77F976FC}"/>
            </a:ext>
          </a:extLst>
        </xdr:cNvPr>
        <xdr:cNvSpPr>
          <a:spLocks noChangeShapeType="1"/>
        </xdr:cNvSpPr>
      </xdr:nvSpPr>
      <xdr:spPr bwMode="auto">
        <a:xfrm>
          <a:off x="9401175" y="4152900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381000</xdr:colOff>
      <xdr:row>15</xdr:row>
      <xdr:rowOff>76200</xdr:rowOff>
    </xdr:from>
    <xdr:to>
      <xdr:col>15</xdr:col>
      <xdr:colOff>0</xdr:colOff>
      <xdr:row>15</xdr:row>
      <xdr:rowOff>76200</xdr:rowOff>
    </xdr:to>
    <xdr:sp macro="" textlink="">
      <xdr:nvSpPr>
        <xdr:cNvPr id="2054" name="Line 54">
          <a:extLst>
            <a:ext uri="{FF2B5EF4-FFF2-40B4-BE49-F238E27FC236}">
              <a16:creationId xmlns:a16="http://schemas.microsoft.com/office/drawing/2014/main" id="{0E0E4035-9F93-4998-8AEB-B302F3F27892}"/>
            </a:ext>
          </a:extLst>
        </xdr:cNvPr>
        <xdr:cNvSpPr>
          <a:spLocks noChangeShapeType="1"/>
        </xdr:cNvSpPr>
      </xdr:nvSpPr>
      <xdr:spPr bwMode="auto">
        <a:xfrm flipH="1">
          <a:off x="9401175" y="4152900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381000</xdr:colOff>
      <xdr:row>15</xdr:row>
      <xdr:rowOff>95250</xdr:rowOff>
    </xdr:from>
    <xdr:to>
      <xdr:col>15</xdr:col>
      <xdr:colOff>0</xdr:colOff>
      <xdr:row>15</xdr:row>
      <xdr:rowOff>95250</xdr:rowOff>
    </xdr:to>
    <xdr:sp macro="" textlink="">
      <xdr:nvSpPr>
        <xdr:cNvPr id="2055" name="Line 55">
          <a:extLst>
            <a:ext uri="{FF2B5EF4-FFF2-40B4-BE49-F238E27FC236}">
              <a16:creationId xmlns:a16="http://schemas.microsoft.com/office/drawing/2014/main" id="{E3B3EFE5-B48C-46BC-AA6F-1EC34E4195B4}"/>
            </a:ext>
          </a:extLst>
        </xdr:cNvPr>
        <xdr:cNvSpPr>
          <a:spLocks noChangeShapeType="1"/>
        </xdr:cNvSpPr>
      </xdr:nvSpPr>
      <xdr:spPr bwMode="auto">
        <a:xfrm flipH="1">
          <a:off x="9401175" y="4171950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44892</xdr:colOff>
      <xdr:row>2</xdr:row>
      <xdr:rowOff>16565</xdr:rowOff>
    </xdr:from>
    <xdr:to>
      <xdr:col>14</xdr:col>
      <xdr:colOff>124239</xdr:colOff>
      <xdr:row>3</xdr:row>
      <xdr:rowOff>41413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E4A8D5-D5F4-47C0-B692-3AB4EDA15697}"/>
            </a:ext>
          </a:extLst>
        </xdr:cNvPr>
        <xdr:cNvSpPr txBox="1">
          <a:spLocks noChangeArrowheads="1"/>
        </xdr:cNvSpPr>
      </xdr:nvSpPr>
      <xdr:spPr bwMode="auto">
        <a:xfrm>
          <a:off x="8269522" y="1565413"/>
          <a:ext cx="891043" cy="215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13</xdr:col>
      <xdr:colOff>44892</xdr:colOff>
      <xdr:row>4</xdr:row>
      <xdr:rowOff>93428</xdr:rowOff>
    </xdr:from>
    <xdr:to>
      <xdr:col>14</xdr:col>
      <xdr:colOff>190500</xdr:colOff>
      <xdr:row>5</xdr:row>
      <xdr:rowOff>186488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C1A897-FB28-416F-B45A-8D76FBCD27FF}"/>
            </a:ext>
          </a:extLst>
        </xdr:cNvPr>
        <xdr:cNvSpPr txBox="1">
          <a:spLocks noChangeArrowheads="1"/>
        </xdr:cNvSpPr>
      </xdr:nvSpPr>
      <xdr:spPr bwMode="auto">
        <a:xfrm>
          <a:off x="8269522" y="2023276"/>
          <a:ext cx="957304" cy="28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13</xdr:col>
      <xdr:colOff>44892</xdr:colOff>
      <xdr:row>3</xdr:row>
      <xdr:rowOff>47377</xdr:rowOff>
    </xdr:from>
    <xdr:to>
      <xdr:col>14</xdr:col>
      <xdr:colOff>583100</xdr:colOff>
      <xdr:row>4</xdr:row>
      <xdr:rowOff>87465</xdr:rowOff>
    </xdr:to>
    <xdr:sp macro="" textlink="">
      <xdr:nvSpPr>
        <xdr:cNvPr id="2115" name="Text Box 6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104DA3-B12C-4C26-9108-78D9E0E71B94}"/>
            </a:ext>
          </a:extLst>
        </xdr:cNvPr>
        <xdr:cNvSpPr txBox="1">
          <a:spLocks noChangeArrowheads="1"/>
        </xdr:cNvSpPr>
      </xdr:nvSpPr>
      <xdr:spPr bwMode="auto">
        <a:xfrm>
          <a:off x="8269522" y="1786725"/>
          <a:ext cx="1349904" cy="2305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Results Summary</a:t>
          </a:r>
          <a:endParaRPr lang="en-GB"/>
        </a:p>
      </xdr:txBody>
    </xdr:sp>
    <xdr:clientData/>
  </xdr:twoCellAnchor>
  <xdr:twoCellAnchor editAs="oneCell">
    <xdr:from>
      <xdr:col>1</xdr:col>
      <xdr:colOff>1</xdr:colOff>
      <xdr:row>1</xdr:row>
      <xdr:rowOff>1</xdr:rowOff>
    </xdr:from>
    <xdr:to>
      <xdr:col>17</xdr:col>
      <xdr:colOff>1</xdr:colOff>
      <xdr:row>1</xdr:row>
      <xdr:rowOff>1586255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BFFFAA-6BF1-4114-A533-F55FB8371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73" y="98535"/>
          <a:ext cx="9754914" cy="15862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7195</xdr:colOff>
      <xdr:row>2</xdr:row>
      <xdr:rowOff>80032</xdr:rowOff>
    </xdr:from>
    <xdr:to>
      <xdr:col>11</xdr:col>
      <xdr:colOff>1046120</xdr:colOff>
      <xdr:row>3</xdr:row>
      <xdr:rowOff>74043</xdr:rowOff>
    </xdr:to>
    <xdr:sp macro="" textlink="">
      <xdr:nvSpPr>
        <xdr:cNvPr id="18435" name="Text 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11082-8268-4373-8DAD-E63293CBBD93}"/>
            </a:ext>
          </a:extLst>
        </xdr:cNvPr>
        <xdr:cNvSpPr txBox="1">
          <a:spLocks noChangeArrowheads="1"/>
        </xdr:cNvSpPr>
      </xdr:nvSpPr>
      <xdr:spPr bwMode="auto">
        <a:xfrm>
          <a:off x="6948021" y="1628880"/>
          <a:ext cx="1038925" cy="184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 editAs="absolute">
    <xdr:from>
      <xdr:col>11</xdr:col>
      <xdr:colOff>7195</xdr:colOff>
      <xdr:row>3</xdr:row>
      <xdr:rowOff>83842</xdr:rowOff>
    </xdr:from>
    <xdr:to>
      <xdr:col>11</xdr:col>
      <xdr:colOff>962213</xdr:colOff>
      <xdr:row>4</xdr:row>
      <xdr:rowOff>126775</xdr:rowOff>
    </xdr:to>
    <xdr:sp macro="" textlink="">
      <xdr:nvSpPr>
        <xdr:cNvPr id="18436" name="Text 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835E80-1FC4-4D9E-BF40-FA249AE742FF}"/>
            </a:ext>
          </a:extLst>
        </xdr:cNvPr>
        <xdr:cNvSpPr txBox="1">
          <a:spLocks noChangeArrowheads="1"/>
        </xdr:cNvSpPr>
      </xdr:nvSpPr>
      <xdr:spPr bwMode="auto">
        <a:xfrm>
          <a:off x="6948021" y="1823190"/>
          <a:ext cx="955018" cy="233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0</xdr:colOff>
      <xdr:row>4</xdr:row>
      <xdr:rowOff>85725</xdr:rowOff>
    </xdr:to>
    <xdr:sp macro="" textlink="">
      <xdr:nvSpPr>
        <xdr:cNvPr id="3075" name="Line 5">
          <a:extLst>
            <a:ext uri="{FF2B5EF4-FFF2-40B4-BE49-F238E27FC236}">
              <a16:creationId xmlns:a16="http://schemas.microsoft.com/office/drawing/2014/main" id="{22B0E785-0B62-48D2-B1FF-3D757D85F8A8}"/>
            </a:ext>
          </a:extLst>
        </xdr:cNvPr>
        <xdr:cNvSpPr>
          <a:spLocks noChangeShapeType="1"/>
        </xdr:cNvSpPr>
      </xdr:nvSpPr>
      <xdr:spPr bwMode="auto">
        <a:xfrm>
          <a:off x="8010525" y="19145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0</xdr:colOff>
      <xdr:row>4</xdr:row>
      <xdr:rowOff>85725</xdr:rowOff>
    </xdr:from>
    <xdr:to>
      <xdr:col>12</xdr:col>
      <xdr:colOff>0</xdr:colOff>
      <xdr:row>4</xdr:row>
      <xdr:rowOff>85725</xdr:rowOff>
    </xdr:to>
    <xdr:sp macro="" textlink="">
      <xdr:nvSpPr>
        <xdr:cNvPr id="3076" name="Line 6">
          <a:extLst>
            <a:ext uri="{FF2B5EF4-FFF2-40B4-BE49-F238E27FC236}">
              <a16:creationId xmlns:a16="http://schemas.microsoft.com/office/drawing/2014/main" id="{F7FA8334-FBF7-4049-B4CB-8C5409A3466C}"/>
            </a:ext>
          </a:extLst>
        </xdr:cNvPr>
        <xdr:cNvSpPr>
          <a:spLocks noChangeShapeType="1"/>
        </xdr:cNvSpPr>
      </xdr:nvSpPr>
      <xdr:spPr bwMode="auto">
        <a:xfrm flipH="1">
          <a:off x="8010525" y="19145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0</xdr:colOff>
      <xdr:row>4</xdr:row>
      <xdr:rowOff>114300</xdr:rowOff>
    </xdr:from>
    <xdr:to>
      <xdr:col>12</xdr:col>
      <xdr:colOff>0</xdr:colOff>
      <xdr:row>4</xdr:row>
      <xdr:rowOff>114300</xdr:rowOff>
    </xdr:to>
    <xdr:sp macro="" textlink="">
      <xdr:nvSpPr>
        <xdr:cNvPr id="3077" name="Line 7">
          <a:extLst>
            <a:ext uri="{FF2B5EF4-FFF2-40B4-BE49-F238E27FC236}">
              <a16:creationId xmlns:a16="http://schemas.microsoft.com/office/drawing/2014/main" id="{438BDF4E-C94A-4E0E-99B7-A0BC769AFC33}"/>
            </a:ext>
          </a:extLst>
        </xdr:cNvPr>
        <xdr:cNvSpPr>
          <a:spLocks noChangeShapeType="1"/>
        </xdr:cNvSpPr>
      </xdr:nvSpPr>
      <xdr:spPr bwMode="auto">
        <a:xfrm flipH="1">
          <a:off x="8010525" y="19431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17145</xdr:colOff>
      <xdr:row>23</xdr:row>
      <xdr:rowOff>114795</xdr:rowOff>
    </xdr:from>
    <xdr:to>
      <xdr:col>6</xdr:col>
      <xdr:colOff>114344</xdr:colOff>
      <xdr:row>24</xdr:row>
      <xdr:rowOff>153403</xdr:rowOff>
    </xdr:to>
    <xdr:sp macro="" textlink="">
      <xdr:nvSpPr>
        <xdr:cNvPr id="18440" name="Text Box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ED41FA-EEC2-49CA-8ADD-544E4B021432}"/>
            </a:ext>
          </a:extLst>
        </xdr:cNvPr>
        <xdr:cNvSpPr txBox="1">
          <a:spLocks noChangeArrowheads="1"/>
        </xdr:cNvSpPr>
      </xdr:nvSpPr>
      <xdr:spPr bwMode="auto">
        <a:xfrm>
          <a:off x="182797" y="5691475"/>
          <a:ext cx="2466025" cy="23887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13</xdr:col>
      <xdr:colOff>0</xdr:colOff>
      <xdr:row>4</xdr:row>
      <xdr:rowOff>85725</xdr:rowOff>
    </xdr:to>
    <xdr:sp macro="" textlink="">
      <xdr:nvSpPr>
        <xdr:cNvPr id="3079" name="Line 9">
          <a:extLst>
            <a:ext uri="{FF2B5EF4-FFF2-40B4-BE49-F238E27FC236}">
              <a16:creationId xmlns:a16="http://schemas.microsoft.com/office/drawing/2014/main" id="{BE91293D-45EA-48E1-8C19-E194AEC9354E}"/>
            </a:ext>
          </a:extLst>
        </xdr:cNvPr>
        <xdr:cNvSpPr>
          <a:spLocks noChangeShapeType="1"/>
        </xdr:cNvSpPr>
      </xdr:nvSpPr>
      <xdr:spPr bwMode="auto">
        <a:xfrm>
          <a:off x="8010525" y="1914525"/>
          <a:ext cx="571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0</xdr:colOff>
      <xdr:row>4</xdr:row>
      <xdr:rowOff>85725</xdr:rowOff>
    </xdr:from>
    <xdr:to>
      <xdr:col>13</xdr:col>
      <xdr:colOff>0</xdr:colOff>
      <xdr:row>4</xdr:row>
      <xdr:rowOff>85725</xdr:rowOff>
    </xdr:to>
    <xdr:sp macro="" textlink="">
      <xdr:nvSpPr>
        <xdr:cNvPr id="3080" name="Line 10">
          <a:extLst>
            <a:ext uri="{FF2B5EF4-FFF2-40B4-BE49-F238E27FC236}">
              <a16:creationId xmlns:a16="http://schemas.microsoft.com/office/drawing/2014/main" id="{EB09AB35-BD95-476E-8EF1-068D9663436F}"/>
            </a:ext>
          </a:extLst>
        </xdr:cNvPr>
        <xdr:cNvSpPr>
          <a:spLocks noChangeShapeType="1"/>
        </xdr:cNvSpPr>
      </xdr:nvSpPr>
      <xdr:spPr bwMode="auto">
        <a:xfrm flipH="1">
          <a:off x="8010525" y="1914525"/>
          <a:ext cx="571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0</xdr:colOff>
      <xdr:row>4</xdr:row>
      <xdr:rowOff>114300</xdr:rowOff>
    </xdr:from>
    <xdr:to>
      <xdr:col>13</xdr:col>
      <xdr:colOff>0</xdr:colOff>
      <xdr:row>4</xdr:row>
      <xdr:rowOff>114300</xdr:rowOff>
    </xdr:to>
    <xdr:sp macro="" textlink="">
      <xdr:nvSpPr>
        <xdr:cNvPr id="3081" name="Line 11">
          <a:extLst>
            <a:ext uri="{FF2B5EF4-FFF2-40B4-BE49-F238E27FC236}">
              <a16:creationId xmlns:a16="http://schemas.microsoft.com/office/drawing/2014/main" id="{3AC680E7-7024-44FA-B285-E45CEFCFD9E1}"/>
            </a:ext>
          </a:extLst>
        </xdr:cNvPr>
        <xdr:cNvSpPr>
          <a:spLocks noChangeShapeType="1"/>
        </xdr:cNvSpPr>
      </xdr:nvSpPr>
      <xdr:spPr bwMode="auto">
        <a:xfrm flipH="1">
          <a:off x="8010525" y="1943100"/>
          <a:ext cx="571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11</xdr:col>
      <xdr:colOff>7195</xdr:colOff>
      <xdr:row>1</xdr:row>
      <xdr:rowOff>1300991</xdr:rowOff>
    </xdr:from>
    <xdr:to>
      <xdr:col>11</xdr:col>
      <xdr:colOff>1028849</xdr:colOff>
      <xdr:row>2</xdr:row>
      <xdr:rowOff>70980</xdr:rowOff>
    </xdr:to>
    <xdr:sp macro="" textlink="">
      <xdr:nvSpPr>
        <xdr:cNvPr id="18448" name="Text Box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D401C6-20B6-4762-83E6-4EBA6865B6C4}"/>
            </a:ext>
          </a:extLst>
        </xdr:cNvPr>
        <xdr:cNvSpPr txBox="1">
          <a:spLocks noChangeArrowheads="1"/>
        </xdr:cNvSpPr>
      </xdr:nvSpPr>
      <xdr:spPr bwMode="auto">
        <a:xfrm>
          <a:off x="6948021" y="1400382"/>
          <a:ext cx="1021654" cy="21944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/>
  </xdr:twoCellAnchor>
  <xdr:twoCellAnchor editAs="oneCell">
    <xdr:from>
      <xdr:col>1</xdr:col>
      <xdr:colOff>1</xdr:colOff>
      <xdr:row>1</xdr:row>
      <xdr:rowOff>1</xdr:rowOff>
    </xdr:from>
    <xdr:to>
      <xdr:col>13</xdr:col>
      <xdr:colOff>1</xdr:colOff>
      <xdr:row>1</xdr:row>
      <xdr:rowOff>1291969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DC8456-79B3-48B5-BC58-E7D909942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58" y="99392"/>
          <a:ext cx="7959586" cy="1291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gazyme.com/" TargetMode="External"/><Relationship Id="rId2" Type="http://schemas.openxmlformats.org/officeDocument/2006/relationships/hyperlink" Target="mailto:info@megazyme.com" TargetMode="External"/><Relationship Id="rId1" Type="http://schemas.openxmlformats.org/officeDocument/2006/relationships/hyperlink" Target="http://supportcs.megazyme.com/support/hom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01"/>
  <sheetViews>
    <sheetView tabSelected="1" topLeftCell="A70" zoomScaleNormal="100" workbookViewId="0">
      <selection activeCell="L27" sqref="L27"/>
    </sheetView>
  </sheetViews>
  <sheetFormatPr defaultColWidth="12.28515625" defaultRowHeight="15" x14ac:dyDescent="0.3"/>
  <cols>
    <col min="1" max="1" width="1.7109375" style="19" customWidth="1"/>
    <col min="2" max="2" width="0.85546875" style="19" customWidth="1"/>
    <col min="3" max="3" width="3.140625" style="55" customWidth="1"/>
    <col min="4" max="5" width="16.140625" style="19" customWidth="1"/>
    <col min="6" max="9" width="12.140625" style="19" customWidth="1"/>
    <col min="10" max="10" width="14" style="19" customWidth="1"/>
    <col min="11" max="11" width="13.140625" style="19" customWidth="1"/>
    <col min="12" max="14" width="12.140625" style="19" customWidth="1"/>
    <col min="15" max="15" width="0.85546875" style="19" customWidth="1"/>
    <col min="16" max="16384" width="12.28515625" style="19"/>
  </cols>
  <sheetData>
    <row r="1" spans="1:16" ht="7.7" customHeight="1" x14ac:dyDescent="0.3">
      <c r="A1" s="1"/>
      <c r="B1" s="1"/>
      <c r="C1" s="6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3.7" customHeight="1" x14ac:dyDescent="0.3">
      <c r="A2" s="1"/>
      <c r="B2" s="2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4"/>
    </row>
    <row r="3" spans="1:16" ht="27" customHeight="1" x14ac:dyDescent="0.3">
      <c r="A3" s="1"/>
      <c r="B3" s="2"/>
      <c r="C3" s="7"/>
      <c r="D3" s="3"/>
      <c r="E3" s="3"/>
      <c r="F3" s="3"/>
      <c r="G3" s="3"/>
      <c r="H3" s="3"/>
      <c r="I3" s="3"/>
      <c r="J3" s="3"/>
      <c r="K3" s="3"/>
      <c r="L3" s="3"/>
      <c r="M3" s="2"/>
      <c r="N3" s="4"/>
      <c r="O3" s="4"/>
    </row>
    <row r="4" spans="1:16" ht="53.25" customHeight="1" x14ac:dyDescent="0.3">
      <c r="A4" s="1"/>
      <c r="B4" s="2"/>
      <c r="C4" s="7"/>
      <c r="D4" s="3"/>
      <c r="E4" s="3"/>
      <c r="F4" s="3"/>
      <c r="G4" s="3"/>
      <c r="H4" s="3"/>
      <c r="I4" s="3"/>
      <c r="J4" s="3"/>
      <c r="K4" s="3"/>
      <c r="L4" s="3"/>
      <c r="M4" s="2"/>
      <c r="N4" s="4"/>
      <c r="O4" s="4"/>
    </row>
    <row r="5" spans="1:16" ht="18.2" customHeight="1" x14ac:dyDescent="0.3">
      <c r="A5" s="1"/>
      <c r="B5" s="2"/>
      <c r="C5" s="8"/>
      <c r="D5" s="14"/>
      <c r="E5" s="14"/>
      <c r="F5" s="14"/>
      <c r="G5" s="14"/>
      <c r="H5" s="14"/>
      <c r="I5" s="14"/>
      <c r="J5" s="14"/>
      <c r="K5" s="14"/>
      <c r="L5" s="14"/>
      <c r="M5" s="2"/>
      <c r="N5" s="4"/>
      <c r="O5" s="4"/>
    </row>
    <row r="6" spans="1:16" ht="18" customHeight="1" x14ac:dyDescent="0.3">
      <c r="A6" s="1"/>
      <c r="B6" s="2"/>
      <c r="C6" s="8"/>
      <c r="D6" s="4"/>
      <c r="E6" s="4"/>
      <c r="F6" s="4"/>
      <c r="G6" s="4"/>
      <c r="H6" s="4"/>
      <c r="I6" s="4"/>
      <c r="J6" s="4"/>
      <c r="K6" s="4"/>
      <c r="L6" s="4"/>
      <c r="M6" s="2"/>
      <c r="N6" s="4"/>
      <c r="O6" s="4"/>
    </row>
    <row r="7" spans="1:16" s="1" customFormat="1" ht="19.5" x14ac:dyDescent="0.4">
      <c r="B7" s="2"/>
      <c r="C7" s="56"/>
      <c r="D7" s="16" t="s">
        <v>30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2"/>
    </row>
    <row r="8" spans="1:16" s="1" customFormat="1" ht="19.5" x14ac:dyDescent="0.4">
      <c r="B8" s="2"/>
      <c r="C8" s="16"/>
      <c r="D8" s="15" t="s">
        <v>33</v>
      </c>
      <c r="E8" s="9"/>
      <c r="F8" s="9"/>
      <c r="G8" s="9"/>
      <c r="H8" s="9"/>
      <c r="I8" s="9"/>
      <c r="J8" s="9"/>
      <c r="K8" s="9"/>
      <c r="L8" s="9"/>
      <c r="M8" s="2"/>
      <c r="N8" s="2"/>
      <c r="O8" s="2"/>
    </row>
    <row r="9" spans="1:16" s="1" customFormat="1" ht="17.25" x14ac:dyDescent="0.35">
      <c r="B9" s="2"/>
      <c r="C9" s="15"/>
      <c r="D9" s="9"/>
      <c r="E9" s="9"/>
      <c r="F9" s="9"/>
      <c r="G9" s="9"/>
      <c r="H9" s="9"/>
      <c r="I9" s="9"/>
      <c r="J9" s="9"/>
      <c r="K9" s="9"/>
      <c r="L9" s="9"/>
      <c r="M9" s="2"/>
      <c r="N9" s="2"/>
      <c r="O9" s="2"/>
    </row>
    <row r="10" spans="1:16" s="1" customFormat="1" ht="17.25" x14ac:dyDescent="0.35">
      <c r="B10" s="2"/>
      <c r="C10" s="15"/>
      <c r="D10" s="9"/>
      <c r="E10" s="9"/>
      <c r="F10" s="9"/>
      <c r="G10" s="9"/>
      <c r="H10" s="9"/>
      <c r="I10" s="9"/>
      <c r="J10" s="9"/>
      <c r="K10" s="9"/>
      <c r="L10" s="9"/>
      <c r="M10" s="2"/>
      <c r="N10" s="2"/>
      <c r="O10" s="2"/>
    </row>
    <row r="11" spans="1:16" s="1" customFormat="1" ht="17.25" x14ac:dyDescent="0.35">
      <c r="B11" s="2"/>
      <c r="C11" s="59" t="s">
        <v>62</v>
      </c>
      <c r="D11" s="2"/>
      <c r="E11" s="9"/>
      <c r="F11" s="9"/>
      <c r="G11" s="9"/>
      <c r="H11" s="9"/>
      <c r="I11" s="9"/>
      <c r="J11" s="9"/>
      <c r="K11" s="9"/>
      <c r="L11" s="9"/>
      <c r="M11" s="2"/>
      <c r="N11" s="2"/>
      <c r="O11" s="2"/>
    </row>
    <row r="12" spans="1:16" s="1" customFormat="1" ht="15.75" x14ac:dyDescent="0.3">
      <c r="B12" s="2"/>
      <c r="C12" s="59"/>
      <c r="D12" s="2"/>
      <c r="E12" s="9"/>
      <c r="F12" s="9"/>
      <c r="G12" s="9"/>
      <c r="H12" s="9"/>
      <c r="I12" s="9"/>
      <c r="J12" s="9"/>
      <c r="K12" s="9"/>
      <c r="L12" s="9"/>
      <c r="M12" s="2"/>
      <c r="N12" s="2"/>
      <c r="O12" s="2"/>
    </row>
    <row r="13" spans="1:16" s="1" customFormat="1" ht="15.75" x14ac:dyDescent="0.3">
      <c r="B13" s="2"/>
      <c r="C13" s="59"/>
      <c r="D13" s="2"/>
      <c r="E13" s="9"/>
      <c r="F13" s="9"/>
      <c r="G13" s="9"/>
      <c r="H13" s="9"/>
      <c r="I13" s="9"/>
      <c r="J13" s="9"/>
      <c r="K13" s="9"/>
      <c r="L13" s="9"/>
      <c r="M13" s="2"/>
      <c r="N13" s="2"/>
      <c r="O13" s="2"/>
    </row>
    <row r="14" spans="1:16" s="1" customFormat="1" ht="15.75" x14ac:dyDescent="0.3">
      <c r="B14" s="2"/>
      <c r="C14" s="59"/>
      <c r="D14" s="2"/>
      <c r="E14" s="9"/>
      <c r="F14" s="9"/>
      <c r="G14" s="9"/>
      <c r="H14" s="9"/>
      <c r="I14" s="9"/>
      <c r="J14" s="9"/>
      <c r="K14" s="9"/>
      <c r="L14" s="9"/>
      <c r="M14" s="2"/>
      <c r="N14" s="2"/>
      <c r="O14" s="2"/>
    </row>
    <row r="15" spans="1:16" s="1" customFormat="1" ht="15.75" x14ac:dyDescent="0.3">
      <c r="B15" s="2"/>
      <c r="C15" s="59"/>
      <c r="D15" s="2"/>
      <c r="E15" s="9"/>
      <c r="F15" s="9"/>
      <c r="G15" s="9"/>
      <c r="H15" s="9"/>
      <c r="I15" s="9"/>
      <c r="J15" s="9"/>
      <c r="K15" s="9"/>
      <c r="L15" s="9"/>
      <c r="M15" s="2"/>
      <c r="N15" s="2"/>
      <c r="O15" s="2"/>
    </row>
    <row r="16" spans="1:16" x14ac:dyDescent="0.3">
      <c r="A16" s="1"/>
      <c r="B16" s="2"/>
      <c r="C16" s="2"/>
      <c r="D16" s="27" t="s">
        <v>24</v>
      </c>
      <c r="E16" s="147"/>
      <c r="F16" s="148"/>
      <c r="G16" s="149"/>
      <c r="H16" s="71"/>
      <c r="I16" s="27"/>
      <c r="J16" s="83"/>
      <c r="K16" s="2"/>
      <c r="L16" s="20"/>
      <c r="M16" s="20"/>
      <c r="N16" s="26"/>
      <c r="O16" s="26"/>
      <c r="P16" s="1"/>
    </row>
    <row r="17" spans="1:16" x14ac:dyDescent="0.3">
      <c r="A17" s="1"/>
      <c r="B17" s="2"/>
      <c r="C17" s="2"/>
      <c r="D17" s="27"/>
      <c r="E17" s="83"/>
      <c r="F17" s="83"/>
      <c r="G17" s="83"/>
      <c r="H17" s="71"/>
      <c r="I17" s="27"/>
      <c r="J17" s="83"/>
      <c r="K17" s="2"/>
      <c r="L17" s="20"/>
      <c r="M17" s="20"/>
      <c r="N17" s="26"/>
      <c r="O17" s="26"/>
      <c r="P17" s="1"/>
    </row>
    <row r="18" spans="1:16" x14ac:dyDescent="0.3">
      <c r="A18" s="1"/>
      <c r="B18" s="2"/>
      <c r="C18" s="2"/>
      <c r="D18" s="27"/>
      <c r="E18" s="60" t="s">
        <v>61</v>
      </c>
      <c r="F18" s="83"/>
      <c r="G18" s="83"/>
      <c r="H18" s="71"/>
      <c r="I18" s="27"/>
      <c r="J18" s="83"/>
      <c r="K18" s="2"/>
      <c r="L18" s="20"/>
      <c r="M18" s="20"/>
      <c r="N18" s="26"/>
      <c r="O18" s="26"/>
      <c r="P18" s="1"/>
    </row>
    <row r="19" spans="1:16" x14ac:dyDescent="0.3">
      <c r="A19" s="1"/>
      <c r="B19" s="2"/>
      <c r="C19" s="2"/>
      <c r="D19" s="27"/>
      <c r="E19" s="159" t="s">
        <v>27</v>
      </c>
      <c r="F19" s="164" t="s">
        <v>2</v>
      </c>
      <c r="G19" s="165"/>
      <c r="H19" s="41" t="s">
        <v>3</v>
      </c>
      <c r="I19" s="41" t="s">
        <v>4</v>
      </c>
      <c r="J19" s="43" t="s">
        <v>17</v>
      </c>
      <c r="K19" s="2"/>
      <c r="L19" s="20"/>
      <c r="M19" s="20"/>
      <c r="N19" s="26"/>
      <c r="O19" s="26"/>
      <c r="P19" s="1"/>
    </row>
    <row r="20" spans="1:16" ht="19.5" x14ac:dyDescent="0.3">
      <c r="A20" s="1"/>
      <c r="B20" s="2"/>
      <c r="C20" s="2"/>
      <c r="D20" s="27"/>
      <c r="E20" s="160"/>
      <c r="F20" s="45" t="s">
        <v>19</v>
      </c>
      <c r="G20" s="45" t="s">
        <v>20</v>
      </c>
      <c r="H20" s="45" t="s">
        <v>63</v>
      </c>
      <c r="I20" s="45" t="s">
        <v>64</v>
      </c>
      <c r="J20" s="47" t="s">
        <v>18</v>
      </c>
      <c r="K20" s="2"/>
      <c r="L20" s="20"/>
      <c r="M20" s="20"/>
      <c r="N20" s="26"/>
      <c r="O20" s="26"/>
      <c r="P20" s="1"/>
    </row>
    <row r="21" spans="1:16" x14ac:dyDescent="0.3">
      <c r="A21" s="1"/>
      <c r="B21" s="2"/>
      <c r="C21" s="2"/>
      <c r="D21" s="2"/>
      <c r="E21" s="161"/>
      <c r="F21" s="29"/>
      <c r="G21" s="30"/>
      <c r="H21" s="29"/>
      <c r="I21" s="29"/>
      <c r="J21" s="75"/>
      <c r="K21" s="2"/>
      <c r="L21" s="20"/>
      <c r="M21" s="20"/>
      <c r="N21" s="26"/>
      <c r="O21" s="26"/>
      <c r="P21" s="1"/>
    </row>
    <row r="22" spans="1:16" x14ac:dyDescent="0.3">
      <c r="A22" s="1"/>
      <c r="B22" s="2"/>
      <c r="C22" s="2"/>
      <c r="D22" s="2"/>
      <c r="E22" s="67"/>
      <c r="F22" s="97"/>
      <c r="G22" s="33"/>
      <c r="H22" s="97"/>
      <c r="I22" s="97"/>
      <c r="J22" s="26"/>
      <c r="K22" s="2"/>
      <c r="L22" s="20"/>
      <c r="M22" s="20"/>
      <c r="N22" s="26"/>
      <c r="O22" s="26"/>
      <c r="P22" s="1"/>
    </row>
    <row r="23" spans="1:16" x14ac:dyDescent="0.3">
      <c r="A23" s="1"/>
      <c r="B23" s="2"/>
      <c r="C23" s="2"/>
      <c r="D23" s="2"/>
      <c r="E23" s="86" t="s">
        <v>57</v>
      </c>
      <c r="F23" s="97"/>
      <c r="G23" s="33"/>
      <c r="H23" s="97"/>
      <c r="I23" s="97"/>
      <c r="J23" s="26"/>
      <c r="K23" s="2"/>
      <c r="L23" s="20"/>
      <c r="M23" s="20"/>
      <c r="N23" s="26"/>
      <c r="O23" s="26"/>
      <c r="P23" s="1"/>
    </row>
    <row r="24" spans="1:16" x14ac:dyDescent="0.3">
      <c r="A24" s="1"/>
      <c r="B24" s="2"/>
      <c r="C24" s="2"/>
      <c r="D24" s="2"/>
      <c r="E24" s="143" t="s">
        <v>29</v>
      </c>
      <c r="F24" s="93" t="s">
        <v>46</v>
      </c>
      <c r="G24" s="47" t="s">
        <v>51</v>
      </c>
      <c r="H24" s="47" t="s">
        <v>47</v>
      </c>
      <c r="I24" s="47" t="s">
        <v>48</v>
      </c>
      <c r="J24" s="47" t="s">
        <v>16</v>
      </c>
      <c r="K24" s="99"/>
      <c r="L24" s="27"/>
      <c r="M24" s="26"/>
      <c r="N24" s="26"/>
      <c r="O24" s="134"/>
    </row>
    <row r="25" spans="1:16" x14ac:dyDescent="0.3">
      <c r="A25" s="1"/>
      <c r="B25" s="2"/>
      <c r="C25" s="2"/>
      <c r="D25" s="2"/>
      <c r="E25" s="143"/>
      <c r="F25" s="31"/>
      <c r="G25" s="32"/>
      <c r="H25" s="32">
        <v>10</v>
      </c>
      <c r="I25" s="32">
        <v>10</v>
      </c>
      <c r="J25" s="106"/>
      <c r="K25" s="10"/>
      <c r="L25" s="26"/>
      <c r="M25" s="2"/>
      <c r="N25" s="26"/>
      <c r="O25" s="26"/>
      <c r="P25" s="1"/>
    </row>
    <row r="26" spans="1:16" x14ac:dyDescent="0.3">
      <c r="A26" s="1"/>
      <c r="B26" s="2"/>
      <c r="C26" s="2"/>
      <c r="D26" s="2"/>
      <c r="E26" s="143"/>
      <c r="F26" s="31"/>
      <c r="G26" s="32"/>
      <c r="H26" s="32">
        <v>10</v>
      </c>
      <c r="I26" s="32">
        <v>10</v>
      </c>
      <c r="J26" s="106"/>
      <c r="K26" s="10"/>
      <c r="L26" s="26"/>
      <c r="M26" s="2"/>
      <c r="N26" s="26"/>
      <c r="O26" s="26"/>
      <c r="P26" s="1"/>
    </row>
    <row r="27" spans="1:16" x14ac:dyDescent="0.3">
      <c r="A27" s="1"/>
      <c r="B27" s="2"/>
      <c r="C27" s="2"/>
      <c r="D27" s="2"/>
      <c r="E27" s="67"/>
      <c r="F27" s="116"/>
      <c r="G27" s="49"/>
      <c r="H27" s="10"/>
      <c r="I27" s="114" t="s">
        <v>28</v>
      </c>
      <c r="J27" s="115"/>
      <c r="K27" s="10"/>
      <c r="L27" s="26"/>
      <c r="M27" s="2"/>
      <c r="N27" s="26"/>
      <c r="O27" s="26"/>
      <c r="P27" s="1"/>
    </row>
    <row r="28" spans="1:16" x14ac:dyDescent="0.3">
      <c r="A28" s="1"/>
      <c r="B28" s="2"/>
      <c r="C28" s="2"/>
      <c r="D28" s="2"/>
      <c r="E28" s="67"/>
      <c r="F28" s="97"/>
      <c r="G28" s="33"/>
      <c r="H28" s="97"/>
      <c r="I28" s="97"/>
      <c r="J28" s="26"/>
      <c r="K28" s="2"/>
      <c r="L28" s="20"/>
      <c r="M28" s="20"/>
      <c r="N28" s="26"/>
      <c r="O28" s="26"/>
      <c r="P28" s="1"/>
    </row>
    <row r="29" spans="1:16" ht="15.2" customHeight="1" x14ac:dyDescent="0.3">
      <c r="A29" s="1"/>
      <c r="B29" s="2"/>
      <c r="C29" s="2"/>
      <c r="D29" s="2"/>
      <c r="E29" s="92" t="s">
        <v>45</v>
      </c>
      <c r="F29" s="2"/>
      <c r="G29" s="2"/>
      <c r="H29" s="2"/>
      <c r="I29" s="2"/>
      <c r="J29" s="2"/>
      <c r="K29" s="2"/>
      <c r="L29" s="2"/>
      <c r="M29" s="2"/>
      <c r="N29" s="21"/>
      <c r="O29" s="21"/>
      <c r="P29" s="1"/>
    </row>
    <row r="30" spans="1:16" ht="30" x14ac:dyDescent="0.3">
      <c r="A30" s="1"/>
      <c r="B30" s="2"/>
      <c r="C30" s="140">
        <v>1</v>
      </c>
      <c r="D30" s="159" t="s">
        <v>0</v>
      </c>
      <c r="E30" s="162" t="s">
        <v>49</v>
      </c>
      <c r="F30" s="170" t="s">
        <v>1</v>
      </c>
      <c r="G30" s="171"/>
      <c r="H30" s="172" t="s">
        <v>2</v>
      </c>
      <c r="I30" s="173"/>
      <c r="J30" s="41" t="s">
        <v>3</v>
      </c>
      <c r="K30" s="41" t="s">
        <v>4</v>
      </c>
      <c r="L30" s="43" t="s">
        <v>17</v>
      </c>
      <c r="M30" s="43" t="s">
        <v>54</v>
      </c>
      <c r="N30" s="43" t="s">
        <v>54</v>
      </c>
      <c r="O30" s="2"/>
    </row>
    <row r="31" spans="1:16" s="53" customFormat="1" ht="19.5" x14ac:dyDescent="0.2">
      <c r="A31" s="22"/>
      <c r="B31" s="23"/>
      <c r="C31" s="141"/>
      <c r="D31" s="161"/>
      <c r="E31" s="163"/>
      <c r="F31" s="45" t="s">
        <v>12</v>
      </c>
      <c r="G31" s="45" t="s">
        <v>13</v>
      </c>
      <c r="H31" s="45" t="s">
        <v>21</v>
      </c>
      <c r="I31" s="45" t="s">
        <v>22</v>
      </c>
      <c r="J31" s="45" t="s">
        <v>63</v>
      </c>
      <c r="K31" s="45" t="s">
        <v>64</v>
      </c>
      <c r="L31" s="47" t="s">
        <v>18</v>
      </c>
      <c r="M31" s="47" t="s">
        <v>9</v>
      </c>
      <c r="N31" s="47" t="s">
        <v>60</v>
      </c>
      <c r="O31" s="24"/>
    </row>
    <row r="32" spans="1:16" x14ac:dyDescent="0.3">
      <c r="A32" s="1"/>
      <c r="B32" s="2"/>
      <c r="C32" s="141"/>
      <c r="D32" s="169"/>
      <c r="E32" s="52" t="s">
        <v>54</v>
      </c>
      <c r="F32" s="112"/>
      <c r="G32" s="113"/>
      <c r="H32" s="113"/>
      <c r="I32" s="113"/>
      <c r="J32" s="112"/>
      <c r="K32" s="112"/>
      <c r="L32" s="75"/>
      <c r="M32" s="38" t="s">
        <v>7</v>
      </c>
      <c r="N32" s="35" t="s">
        <v>7</v>
      </c>
      <c r="O32" s="2"/>
    </row>
    <row r="33" spans="1:15" x14ac:dyDescent="0.3">
      <c r="A33" s="1"/>
      <c r="B33" s="2"/>
      <c r="C33" s="141"/>
      <c r="D33" s="169"/>
      <c r="E33" s="2"/>
      <c r="F33" s="37"/>
      <c r="G33" s="49"/>
      <c r="H33" s="49"/>
      <c r="I33" s="49"/>
      <c r="J33" s="49"/>
      <c r="K33" s="49"/>
      <c r="L33" s="49"/>
      <c r="M33" s="21"/>
      <c r="N33" s="78"/>
      <c r="O33" s="2"/>
    </row>
    <row r="34" spans="1:15" ht="30" x14ac:dyDescent="0.3">
      <c r="A34" s="1"/>
      <c r="B34" s="2"/>
      <c r="C34" s="141"/>
      <c r="D34" s="169"/>
      <c r="E34" s="51"/>
      <c r="F34" s="85"/>
      <c r="G34" s="41" t="s">
        <v>50</v>
      </c>
      <c r="H34" s="166" t="s">
        <v>56</v>
      </c>
      <c r="I34" s="167"/>
      <c r="J34" s="167"/>
      <c r="K34" s="167"/>
      <c r="L34" s="168"/>
      <c r="M34" s="43" t="s">
        <v>31</v>
      </c>
      <c r="N34" s="43" t="s">
        <v>31</v>
      </c>
      <c r="O34" s="2"/>
    </row>
    <row r="35" spans="1:15" s="53" customFormat="1" ht="30" x14ac:dyDescent="0.2">
      <c r="A35" s="22"/>
      <c r="B35" s="23"/>
      <c r="C35" s="141"/>
      <c r="D35" s="72"/>
      <c r="E35" s="24"/>
      <c r="F35" s="98"/>
      <c r="G35" s="41"/>
      <c r="H35" s="45" t="s">
        <v>25</v>
      </c>
      <c r="I35" s="47" t="s">
        <v>16</v>
      </c>
      <c r="J35" s="45" t="s">
        <v>52</v>
      </c>
      <c r="K35" s="93" t="s">
        <v>53</v>
      </c>
      <c r="L35" s="45" t="s">
        <v>32</v>
      </c>
      <c r="M35" s="47" t="s">
        <v>9</v>
      </c>
      <c r="N35" s="47" t="s">
        <v>60</v>
      </c>
      <c r="O35" s="24"/>
    </row>
    <row r="36" spans="1:15" s="53" customFormat="1" x14ac:dyDescent="0.3">
      <c r="A36" s="22"/>
      <c r="B36" s="23"/>
      <c r="C36" s="141"/>
      <c r="D36" s="169"/>
      <c r="E36" s="51"/>
      <c r="F36" s="100"/>
      <c r="G36" s="52" t="s">
        <v>31</v>
      </c>
      <c r="H36" s="95"/>
      <c r="I36" s="28"/>
      <c r="J36" s="34">
        <v>100</v>
      </c>
      <c r="K36" s="34"/>
      <c r="L36" s="34"/>
      <c r="M36" s="39" t="s">
        <v>7</v>
      </c>
      <c r="N36" s="35" t="s">
        <v>7</v>
      </c>
      <c r="O36" s="24"/>
    </row>
    <row r="37" spans="1:15" s="53" customFormat="1" x14ac:dyDescent="0.3">
      <c r="A37" s="22"/>
      <c r="B37" s="23"/>
      <c r="C37" s="141"/>
      <c r="D37" s="169"/>
      <c r="E37" s="51"/>
      <c r="F37" s="37"/>
      <c r="G37" s="49"/>
      <c r="H37" s="49"/>
      <c r="I37" s="49"/>
      <c r="J37" s="49"/>
      <c r="K37" s="21"/>
      <c r="L37" s="21"/>
      <c r="M37" s="23"/>
      <c r="N37" s="102"/>
      <c r="O37" s="24"/>
    </row>
    <row r="38" spans="1:15" s="53" customFormat="1" x14ac:dyDescent="0.3">
      <c r="A38" s="22"/>
      <c r="B38" s="23"/>
      <c r="C38" s="141"/>
      <c r="D38" s="169"/>
      <c r="E38" s="51"/>
      <c r="F38" s="101"/>
      <c r="G38" s="101"/>
      <c r="H38" s="49"/>
      <c r="I38" s="49"/>
      <c r="J38" s="49"/>
      <c r="K38" s="2"/>
      <c r="L38" s="159" t="s">
        <v>26</v>
      </c>
      <c r="M38" s="138" t="s">
        <v>65</v>
      </c>
      <c r="N38" s="139"/>
      <c r="O38" s="24"/>
    </row>
    <row r="39" spans="1:15" s="53" customFormat="1" x14ac:dyDescent="0.3">
      <c r="A39" s="22"/>
      <c r="B39" s="23"/>
      <c r="C39" s="141"/>
      <c r="D39" s="169"/>
      <c r="E39" s="51"/>
      <c r="F39" s="99"/>
      <c r="G39" s="99"/>
      <c r="H39" s="23"/>
      <c r="I39" s="49"/>
      <c r="J39" s="49"/>
      <c r="K39" s="2"/>
      <c r="L39" s="161"/>
      <c r="M39" s="47" t="s">
        <v>9</v>
      </c>
      <c r="N39" s="47" t="s">
        <v>60</v>
      </c>
      <c r="O39" s="24"/>
    </row>
    <row r="40" spans="1:15" s="53" customFormat="1" x14ac:dyDescent="0.3">
      <c r="A40" s="22"/>
      <c r="B40" s="23"/>
      <c r="C40" s="141"/>
      <c r="D40" s="169"/>
      <c r="E40" s="51"/>
      <c r="F40" s="99"/>
      <c r="G40" s="99"/>
      <c r="H40" s="23"/>
      <c r="I40" s="49"/>
      <c r="J40" s="49"/>
      <c r="K40" s="2"/>
      <c r="L40" s="52" t="s">
        <v>54</v>
      </c>
      <c r="M40" s="47"/>
      <c r="N40" s="47"/>
      <c r="O40" s="24"/>
    </row>
    <row r="41" spans="1:15" x14ac:dyDescent="0.3">
      <c r="A41" s="1"/>
      <c r="B41" s="2"/>
      <c r="C41" s="141"/>
      <c r="D41" s="169"/>
      <c r="E41" s="58"/>
      <c r="F41" s="49"/>
      <c r="G41" s="21"/>
      <c r="H41" s="2"/>
      <c r="I41" s="2"/>
      <c r="J41" s="2"/>
      <c r="K41" s="2"/>
      <c r="L41" s="94" t="s">
        <v>31</v>
      </c>
      <c r="M41" s="38" t="s">
        <v>7</v>
      </c>
      <c r="N41" s="35" t="s">
        <v>7</v>
      </c>
      <c r="O41" s="2"/>
    </row>
    <row r="42" spans="1:15" x14ac:dyDescent="0.3">
      <c r="A42" s="1"/>
      <c r="B42" s="2"/>
      <c r="C42" s="142"/>
      <c r="D42" s="169"/>
      <c r="E42" s="103"/>
      <c r="F42" s="104"/>
      <c r="G42" s="105"/>
      <c r="H42" s="90"/>
      <c r="I42" s="90"/>
      <c r="J42" s="90"/>
      <c r="K42" s="90"/>
      <c r="L42" s="94" t="s">
        <v>15</v>
      </c>
      <c r="M42" s="38" t="s">
        <v>7</v>
      </c>
      <c r="N42" s="35" t="s">
        <v>7</v>
      </c>
      <c r="O42" s="2"/>
    </row>
    <row r="43" spans="1:15" x14ac:dyDescent="0.3">
      <c r="A43" s="1"/>
      <c r="B43" s="2"/>
      <c r="C43" s="57"/>
      <c r="D43" s="51"/>
      <c r="E43" s="58"/>
      <c r="F43" s="49"/>
      <c r="G43" s="21"/>
      <c r="H43" s="2"/>
      <c r="I43" s="2"/>
      <c r="J43" s="2"/>
      <c r="K43" s="2"/>
      <c r="L43" s="2"/>
      <c r="M43" s="21"/>
      <c r="N43" s="21"/>
      <c r="O43" s="2"/>
    </row>
    <row r="44" spans="1:15" ht="20.25" thickBot="1" x14ac:dyDescent="0.45">
      <c r="A44" s="1"/>
      <c r="B44" s="2"/>
      <c r="C44" s="16" t="s">
        <v>14</v>
      </c>
      <c r="D44" s="51"/>
      <c r="E44" s="58"/>
      <c r="F44" s="49"/>
      <c r="G44" s="21"/>
      <c r="H44" s="2"/>
      <c r="I44" s="2"/>
      <c r="J44" s="2"/>
      <c r="K44" s="2"/>
      <c r="L44" s="2"/>
      <c r="M44" s="21"/>
      <c r="N44" s="21"/>
      <c r="O44" s="2"/>
    </row>
    <row r="45" spans="1:15" ht="15" customHeight="1" x14ac:dyDescent="0.3">
      <c r="A45" s="1"/>
      <c r="B45" s="2"/>
      <c r="C45" s="63"/>
      <c r="D45" s="150" t="s">
        <v>68</v>
      </c>
      <c r="E45" s="151"/>
      <c r="F45" s="151"/>
      <c r="G45" s="151"/>
      <c r="H45" s="151"/>
      <c r="I45" s="151"/>
      <c r="J45" s="152"/>
      <c r="K45" s="64"/>
      <c r="L45" s="64"/>
      <c r="M45" s="64"/>
      <c r="N45" s="64"/>
      <c r="O45" s="2"/>
    </row>
    <row r="46" spans="1:15" ht="15" customHeight="1" x14ac:dyDescent="0.3">
      <c r="A46" s="1"/>
      <c r="B46" s="2"/>
      <c r="C46" s="63"/>
      <c r="D46" s="153"/>
      <c r="E46" s="154"/>
      <c r="F46" s="154"/>
      <c r="G46" s="154"/>
      <c r="H46" s="154"/>
      <c r="I46" s="154"/>
      <c r="J46" s="155"/>
      <c r="K46" s="64"/>
      <c r="L46" s="64"/>
      <c r="M46" s="64"/>
      <c r="N46" s="64"/>
      <c r="O46" s="2"/>
    </row>
    <row r="47" spans="1:15" ht="15" customHeight="1" x14ac:dyDescent="0.3">
      <c r="A47" s="1"/>
      <c r="B47" s="2"/>
      <c r="C47" s="63"/>
      <c r="D47" s="153"/>
      <c r="E47" s="154"/>
      <c r="F47" s="154"/>
      <c r="G47" s="154"/>
      <c r="H47" s="154"/>
      <c r="I47" s="154"/>
      <c r="J47" s="155"/>
      <c r="K47" s="64"/>
      <c r="L47" s="64"/>
      <c r="M47" s="64"/>
      <c r="N47" s="64"/>
      <c r="O47" s="2"/>
    </row>
    <row r="48" spans="1:15" ht="15" customHeight="1" x14ac:dyDescent="0.3">
      <c r="A48" s="1"/>
      <c r="B48" s="2"/>
      <c r="C48" s="63"/>
      <c r="D48" s="153"/>
      <c r="E48" s="154"/>
      <c r="F48" s="154"/>
      <c r="G48" s="154"/>
      <c r="H48" s="154"/>
      <c r="I48" s="154"/>
      <c r="J48" s="155"/>
      <c r="K48" s="64"/>
      <c r="L48" s="64"/>
      <c r="M48" s="64"/>
      <c r="N48" s="64"/>
      <c r="O48" s="2"/>
    </row>
    <row r="49" spans="1:15" ht="15" customHeight="1" x14ac:dyDescent="0.3">
      <c r="A49" s="1"/>
      <c r="B49" s="2"/>
      <c r="C49" s="63"/>
      <c r="D49" s="153"/>
      <c r="E49" s="154"/>
      <c r="F49" s="154"/>
      <c r="G49" s="154"/>
      <c r="H49" s="154"/>
      <c r="I49" s="154"/>
      <c r="J49" s="155"/>
      <c r="K49" s="64"/>
      <c r="L49" s="64"/>
      <c r="M49" s="64"/>
      <c r="N49" s="64"/>
      <c r="O49" s="2"/>
    </row>
    <row r="50" spans="1:15" ht="15" customHeight="1" x14ac:dyDescent="0.3">
      <c r="A50" s="1"/>
      <c r="B50" s="2"/>
      <c r="C50" s="63"/>
      <c r="D50" s="153"/>
      <c r="E50" s="154"/>
      <c r="F50" s="154"/>
      <c r="G50" s="154"/>
      <c r="H50" s="154"/>
      <c r="I50" s="154"/>
      <c r="J50" s="155"/>
      <c r="K50" s="64"/>
      <c r="L50" s="64"/>
      <c r="M50" s="64"/>
      <c r="N50" s="64"/>
      <c r="O50" s="2"/>
    </row>
    <row r="51" spans="1:15" ht="15" customHeight="1" x14ac:dyDescent="0.3">
      <c r="A51" s="1"/>
      <c r="B51" s="2"/>
      <c r="C51" s="63"/>
      <c r="D51" s="153"/>
      <c r="E51" s="154"/>
      <c r="F51" s="154"/>
      <c r="G51" s="154"/>
      <c r="H51" s="154"/>
      <c r="I51" s="154"/>
      <c r="J51" s="155"/>
      <c r="K51" s="64"/>
      <c r="L51" s="64"/>
      <c r="M51" s="64"/>
      <c r="N51" s="64"/>
      <c r="O51" s="2"/>
    </row>
    <row r="52" spans="1:15" ht="15" customHeight="1" x14ac:dyDescent="0.3">
      <c r="A52" s="1"/>
      <c r="B52" s="2"/>
      <c r="C52" s="63"/>
      <c r="D52" s="153"/>
      <c r="E52" s="154"/>
      <c r="F52" s="154"/>
      <c r="G52" s="154"/>
      <c r="H52" s="154"/>
      <c r="I52" s="154"/>
      <c r="J52" s="155"/>
      <c r="K52" s="64"/>
      <c r="L52" s="64"/>
      <c r="M52" s="64"/>
      <c r="N52" s="64"/>
      <c r="O52" s="2"/>
    </row>
    <row r="53" spans="1:15" ht="15" customHeight="1" x14ac:dyDescent="0.3">
      <c r="A53" s="1"/>
      <c r="B53" s="2"/>
      <c r="C53" s="63"/>
      <c r="D53" s="153"/>
      <c r="E53" s="154"/>
      <c r="F53" s="154"/>
      <c r="G53" s="154"/>
      <c r="H53" s="154"/>
      <c r="I53" s="154"/>
      <c r="J53" s="155"/>
      <c r="K53" s="64"/>
      <c r="L53" s="64"/>
      <c r="M53" s="64"/>
      <c r="N53" s="64"/>
      <c r="O53" s="2"/>
    </row>
    <row r="54" spans="1:15" ht="15" customHeight="1" x14ac:dyDescent="0.3">
      <c r="A54" s="1"/>
      <c r="B54" s="2"/>
      <c r="C54" s="63"/>
      <c r="D54" s="153"/>
      <c r="E54" s="154"/>
      <c r="F54" s="154"/>
      <c r="G54" s="154"/>
      <c r="H54" s="154"/>
      <c r="I54" s="154"/>
      <c r="J54" s="155"/>
      <c r="K54" s="64"/>
      <c r="L54" s="64"/>
      <c r="M54" s="64"/>
      <c r="N54" s="64"/>
      <c r="O54" s="2"/>
    </row>
    <row r="55" spans="1:15" ht="15" customHeight="1" x14ac:dyDescent="0.3">
      <c r="A55" s="1"/>
      <c r="B55" s="2"/>
      <c r="C55" s="63"/>
      <c r="D55" s="153"/>
      <c r="E55" s="154"/>
      <c r="F55" s="154"/>
      <c r="G55" s="154"/>
      <c r="H55" s="154"/>
      <c r="I55" s="154"/>
      <c r="J55" s="155"/>
      <c r="K55" s="64"/>
      <c r="L55" s="64"/>
      <c r="M55" s="64"/>
      <c r="N55" s="64"/>
      <c r="O55" s="2"/>
    </row>
    <row r="56" spans="1:15" ht="15" customHeight="1" x14ac:dyDescent="0.3">
      <c r="A56" s="1"/>
      <c r="B56" s="2"/>
      <c r="C56" s="63"/>
      <c r="D56" s="153"/>
      <c r="E56" s="154"/>
      <c r="F56" s="154"/>
      <c r="G56" s="154"/>
      <c r="H56" s="154"/>
      <c r="I56" s="154"/>
      <c r="J56" s="155"/>
      <c r="K56" s="64"/>
      <c r="L56" s="64"/>
      <c r="M56" s="64"/>
      <c r="N56" s="64"/>
      <c r="O56" s="2"/>
    </row>
    <row r="57" spans="1:15" ht="15" customHeight="1" x14ac:dyDescent="0.3">
      <c r="A57" s="1"/>
      <c r="B57" s="2"/>
      <c r="C57" s="63"/>
      <c r="D57" s="153"/>
      <c r="E57" s="154"/>
      <c r="F57" s="154"/>
      <c r="G57" s="154"/>
      <c r="H57" s="154"/>
      <c r="I57" s="154"/>
      <c r="J57" s="155"/>
      <c r="K57" s="64"/>
      <c r="L57" s="64"/>
      <c r="M57" s="64"/>
      <c r="N57" s="64"/>
      <c r="O57" s="2"/>
    </row>
    <row r="58" spans="1:15" ht="15" customHeight="1" x14ac:dyDescent="0.3">
      <c r="A58" s="1"/>
      <c r="B58" s="2"/>
      <c r="C58" s="63"/>
      <c r="D58" s="153"/>
      <c r="E58" s="154"/>
      <c r="F58" s="154"/>
      <c r="G58" s="154"/>
      <c r="H58" s="154"/>
      <c r="I58" s="154"/>
      <c r="J58" s="155"/>
      <c r="K58" s="64"/>
      <c r="L58" s="64"/>
      <c r="M58" s="64"/>
      <c r="N58" s="64"/>
      <c r="O58" s="2"/>
    </row>
    <row r="59" spans="1:15" ht="15" customHeight="1" x14ac:dyDescent="0.3">
      <c r="A59" s="1"/>
      <c r="B59" s="2"/>
      <c r="C59" s="63"/>
      <c r="D59" s="153"/>
      <c r="E59" s="154"/>
      <c r="F59" s="154"/>
      <c r="G59" s="154"/>
      <c r="H59" s="154"/>
      <c r="I59" s="154"/>
      <c r="J59" s="155"/>
      <c r="K59" s="64"/>
      <c r="L59" s="64"/>
      <c r="M59" s="64"/>
      <c r="N59" s="64"/>
      <c r="O59" s="2"/>
    </row>
    <row r="60" spans="1:15" ht="15" customHeight="1" x14ac:dyDescent="0.3">
      <c r="A60" s="1"/>
      <c r="B60" s="2"/>
      <c r="C60" s="63"/>
      <c r="D60" s="153"/>
      <c r="E60" s="154"/>
      <c r="F60" s="154"/>
      <c r="G60" s="154"/>
      <c r="H60" s="154"/>
      <c r="I60" s="154"/>
      <c r="J60" s="155"/>
      <c r="K60" s="64"/>
      <c r="L60" s="64"/>
      <c r="M60" s="64"/>
      <c r="N60" s="64"/>
      <c r="O60" s="2"/>
    </row>
    <row r="61" spans="1:15" ht="15" customHeight="1" x14ac:dyDescent="0.3">
      <c r="A61" s="1"/>
      <c r="B61" s="2"/>
      <c r="C61" s="63"/>
      <c r="D61" s="153"/>
      <c r="E61" s="154"/>
      <c r="F61" s="154"/>
      <c r="G61" s="154"/>
      <c r="H61" s="154"/>
      <c r="I61" s="154"/>
      <c r="J61" s="155"/>
      <c r="K61" s="64"/>
      <c r="L61" s="64"/>
      <c r="M61" s="64"/>
      <c r="N61" s="64"/>
      <c r="O61" s="2"/>
    </row>
    <row r="62" spans="1:15" ht="15" customHeight="1" x14ac:dyDescent="0.3">
      <c r="A62" s="1"/>
      <c r="B62" s="2"/>
      <c r="C62" s="63"/>
      <c r="D62" s="153"/>
      <c r="E62" s="154"/>
      <c r="F62" s="154"/>
      <c r="G62" s="154"/>
      <c r="H62" s="154"/>
      <c r="I62" s="154"/>
      <c r="J62" s="155"/>
      <c r="K62" s="64"/>
      <c r="L62" s="64"/>
      <c r="M62" s="64"/>
      <c r="N62" s="64"/>
      <c r="O62" s="2"/>
    </row>
    <row r="63" spans="1:15" ht="15" customHeight="1" x14ac:dyDescent="0.3">
      <c r="A63" s="1"/>
      <c r="B63" s="2"/>
      <c r="C63" s="63"/>
      <c r="D63" s="153"/>
      <c r="E63" s="154"/>
      <c r="F63" s="154"/>
      <c r="G63" s="154"/>
      <c r="H63" s="154"/>
      <c r="I63" s="154"/>
      <c r="J63" s="155"/>
      <c r="K63" s="64"/>
      <c r="L63" s="64"/>
      <c r="M63" s="64"/>
      <c r="N63" s="64"/>
      <c r="O63" s="2"/>
    </row>
    <row r="64" spans="1:15" ht="15" customHeight="1" x14ac:dyDescent="0.3">
      <c r="A64" s="1"/>
      <c r="B64" s="2"/>
      <c r="C64" s="63"/>
      <c r="D64" s="153"/>
      <c r="E64" s="154"/>
      <c r="F64" s="154"/>
      <c r="G64" s="154"/>
      <c r="H64" s="154"/>
      <c r="I64" s="154"/>
      <c r="J64" s="155"/>
      <c r="K64" s="64"/>
      <c r="L64" s="64"/>
      <c r="M64" s="64"/>
      <c r="N64" s="64"/>
      <c r="O64" s="2"/>
    </row>
    <row r="65" spans="1:15" ht="15" customHeight="1" x14ac:dyDescent="0.3">
      <c r="A65" s="1"/>
      <c r="B65" s="2"/>
      <c r="C65" s="63"/>
      <c r="D65" s="153"/>
      <c r="E65" s="154"/>
      <c r="F65" s="154"/>
      <c r="G65" s="154"/>
      <c r="H65" s="154"/>
      <c r="I65" s="154"/>
      <c r="J65" s="155"/>
      <c r="K65" s="64"/>
      <c r="L65" s="64"/>
      <c r="M65" s="64"/>
      <c r="N65" s="64"/>
      <c r="O65" s="2"/>
    </row>
    <row r="66" spans="1:15" ht="15" customHeight="1" x14ac:dyDescent="0.3">
      <c r="A66" s="1"/>
      <c r="B66" s="2"/>
      <c r="C66" s="63"/>
      <c r="D66" s="153"/>
      <c r="E66" s="154"/>
      <c r="F66" s="154"/>
      <c r="G66" s="154"/>
      <c r="H66" s="154"/>
      <c r="I66" s="154"/>
      <c r="J66" s="155"/>
      <c r="K66" s="64"/>
      <c r="L66" s="64"/>
      <c r="M66" s="64"/>
      <c r="N66" s="64"/>
      <c r="O66" s="2"/>
    </row>
    <row r="67" spans="1:15" ht="15" customHeight="1" x14ac:dyDescent="0.3">
      <c r="A67" s="1"/>
      <c r="B67" s="2"/>
      <c r="C67" s="63"/>
      <c r="D67" s="153"/>
      <c r="E67" s="154"/>
      <c r="F67" s="154"/>
      <c r="G67" s="154"/>
      <c r="H67" s="154"/>
      <c r="I67" s="154"/>
      <c r="J67" s="155"/>
      <c r="K67" s="64"/>
      <c r="L67" s="64"/>
      <c r="M67" s="64"/>
      <c r="N67" s="64"/>
      <c r="O67" s="2"/>
    </row>
    <row r="68" spans="1:15" ht="15" customHeight="1" x14ac:dyDescent="0.3">
      <c r="A68" s="1"/>
      <c r="B68" s="2"/>
      <c r="C68" s="63"/>
      <c r="D68" s="153"/>
      <c r="E68" s="154"/>
      <c r="F68" s="154"/>
      <c r="G68" s="154"/>
      <c r="H68" s="154"/>
      <c r="I68" s="154"/>
      <c r="J68" s="155"/>
      <c r="K68" s="64"/>
      <c r="L68" s="64"/>
      <c r="M68" s="64"/>
      <c r="N68" s="64"/>
      <c r="O68" s="2"/>
    </row>
    <row r="69" spans="1:15" ht="15" customHeight="1" x14ac:dyDescent="0.3">
      <c r="A69" s="1"/>
      <c r="B69" s="2"/>
      <c r="C69" s="63"/>
      <c r="D69" s="153"/>
      <c r="E69" s="154"/>
      <c r="F69" s="154"/>
      <c r="G69" s="154"/>
      <c r="H69" s="154"/>
      <c r="I69" s="154"/>
      <c r="J69" s="155"/>
      <c r="K69" s="64"/>
      <c r="L69" s="64"/>
      <c r="M69" s="64"/>
      <c r="N69" s="64"/>
      <c r="O69" s="2"/>
    </row>
    <row r="70" spans="1:15" ht="15" customHeight="1" x14ac:dyDescent="0.3">
      <c r="A70" s="1"/>
      <c r="B70" s="2"/>
      <c r="C70" s="63"/>
      <c r="D70" s="153"/>
      <c r="E70" s="154"/>
      <c r="F70" s="154"/>
      <c r="G70" s="154"/>
      <c r="H70" s="154"/>
      <c r="I70" s="154"/>
      <c r="J70" s="155"/>
      <c r="K70" s="64"/>
      <c r="L70" s="64"/>
      <c r="M70" s="64"/>
      <c r="N70" s="64"/>
      <c r="O70" s="2"/>
    </row>
    <row r="71" spans="1:15" ht="15" customHeight="1" x14ac:dyDescent="0.3">
      <c r="A71" s="1"/>
      <c r="B71" s="2"/>
      <c r="C71" s="63"/>
      <c r="D71" s="153"/>
      <c r="E71" s="154"/>
      <c r="F71" s="154"/>
      <c r="G71" s="154"/>
      <c r="H71" s="154"/>
      <c r="I71" s="154"/>
      <c r="J71" s="155"/>
      <c r="K71" s="64"/>
      <c r="L71" s="64"/>
      <c r="M71" s="64"/>
      <c r="N71" s="64"/>
      <c r="O71" s="2"/>
    </row>
    <row r="72" spans="1:15" ht="15" customHeight="1" x14ac:dyDescent="0.3">
      <c r="A72" s="1"/>
      <c r="B72" s="2"/>
      <c r="C72" s="63"/>
      <c r="D72" s="153"/>
      <c r="E72" s="154"/>
      <c r="F72" s="154"/>
      <c r="G72" s="154"/>
      <c r="H72" s="154"/>
      <c r="I72" s="154"/>
      <c r="J72" s="155"/>
      <c r="K72" s="64"/>
      <c r="L72" s="64"/>
      <c r="M72" s="64"/>
      <c r="N72" s="64"/>
      <c r="O72" s="2"/>
    </row>
    <row r="73" spans="1:15" ht="15" customHeight="1" x14ac:dyDescent="0.3">
      <c r="A73" s="1"/>
      <c r="B73" s="2"/>
      <c r="C73" s="63"/>
      <c r="D73" s="153"/>
      <c r="E73" s="154"/>
      <c r="F73" s="154"/>
      <c r="G73" s="154"/>
      <c r="H73" s="154"/>
      <c r="I73" s="154"/>
      <c r="J73" s="155"/>
      <c r="K73" s="64"/>
      <c r="L73" s="64"/>
      <c r="M73" s="64"/>
      <c r="N73" s="64"/>
      <c r="O73" s="2"/>
    </row>
    <row r="74" spans="1:15" ht="15" customHeight="1" x14ac:dyDescent="0.3">
      <c r="A74" s="1"/>
      <c r="B74" s="2"/>
      <c r="C74" s="63"/>
      <c r="D74" s="153"/>
      <c r="E74" s="154"/>
      <c r="F74" s="154"/>
      <c r="G74" s="154"/>
      <c r="H74" s="154"/>
      <c r="I74" s="154"/>
      <c r="J74" s="155"/>
      <c r="K74" s="64"/>
      <c r="L74" s="64"/>
      <c r="M74" s="64"/>
      <c r="N74" s="64"/>
      <c r="O74" s="2"/>
    </row>
    <row r="75" spans="1:15" ht="15" customHeight="1" x14ac:dyDescent="0.3">
      <c r="A75" s="1"/>
      <c r="B75" s="2"/>
      <c r="C75" s="63"/>
      <c r="D75" s="153"/>
      <c r="E75" s="154"/>
      <c r="F75" s="154"/>
      <c r="G75" s="154"/>
      <c r="H75" s="154"/>
      <c r="I75" s="154"/>
      <c r="J75" s="155"/>
      <c r="K75" s="64"/>
      <c r="L75" s="64"/>
      <c r="M75" s="64"/>
      <c r="N75" s="64"/>
      <c r="O75" s="2"/>
    </row>
    <row r="76" spans="1:15" ht="15" customHeight="1" x14ac:dyDescent="0.3">
      <c r="A76" s="1"/>
      <c r="B76" s="2"/>
      <c r="C76" s="63"/>
      <c r="D76" s="153"/>
      <c r="E76" s="154"/>
      <c r="F76" s="154"/>
      <c r="G76" s="154"/>
      <c r="H76" s="154"/>
      <c r="I76" s="154"/>
      <c r="J76" s="155"/>
      <c r="K76" s="64"/>
      <c r="L76" s="64"/>
      <c r="M76" s="64"/>
      <c r="N76" s="64"/>
      <c r="O76" s="2"/>
    </row>
    <row r="77" spans="1:15" ht="15" customHeight="1" x14ac:dyDescent="0.3">
      <c r="A77" s="1"/>
      <c r="B77" s="2"/>
      <c r="C77" s="63"/>
      <c r="D77" s="153"/>
      <c r="E77" s="154"/>
      <c r="F77" s="154"/>
      <c r="G77" s="154"/>
      <c r="H77" s="154"/>
      <c r="I77" s="154"/>
      <c r="J77" s="155"/>
      <c r="K77" s="64"/>
      <c r="L77" s="64"/>
      <c r="M77" s="64"/>
      <c r="N77" s="64"/>
      <c r="O77" s="2"/>
    </row>
    <row r="78" spans="1:15" ht="15" customHeight="1" x14ac:dyDescent="0.3">
      <c r="A78" s="1"/>
      <c r="B78" s="2"/>
      <c r="C78" s="63"/>
      <c r="D78" s="153"/>
      <c r="E78" s="154"/>
      <c r="F78" s="154"/>
      <c r="G78" s="154"/>
      <c r="H78" s="154"/>
      <c r="I78" s="154"/>
      <c r="J78" s="155"/>
      <c r="K78" s="64"/>
      <c r="L78" s="64"/>
      <c r="M78" s="64"/>
      <c r="N78" s="64"/>
      <c r="O78" s="2"/>
    </row>
    <row r="79" spans="1:15" ht="15" customHeight="1" x14ac:dyDescent="0.3">
      <c r="A79" s="1"/>
      <c r="B79" s="2"/>
      <c r="C79" s="63"/>
      <c r="D79" s="153"/>
      <c r="E79" s="154"/>
      <c r="F79" s="154"/>
      <c r="G79" s="154"/>
      <c r="H79" s="154"/>
      <c r="I79" s="154"/>
      <c r="J79" s="155"/>
      <c r="K79" s="64"/>
      <c r="L79" s="64"/>
      <c r="M79" s="64"/>
      <c r="N79" s="64"/>
      <c r="O79" s="2"/>
    </row>
    <row r="80" spans="1:15" ht="15" customHeight="1" x14ac:dyDescent="0.3">
      <c r="A80" s="1"/>
      <c r="B80" s="2"/>
      <c r="C80" s="63"/>
      <c r="D80" s="153"/>
      <c r="E80" s="154"/>
      <c r="F80" s="154"/>
      <c r="G80" s="154"/>
      <c r="H80" s="154"/>
      <c r="I80" s="154"/>
      <c r="J80" s="155"/>
      <c r="K80" s="64"/>
      <c r="L80" s="64"/>
      <c r="M80" s="64"/>
      <c r="N80" s="64"/>
      <c r="O80" s="2"/>
    </row>
    <row r="81" spans="1:15" ht="15" customHeight="1" x14ac:dyDescent="0.3">
      <c r="A81" s="1"/>
      <c r="B81" s="2"/>
      <c r="C81" s="63"/>
      <c r="D81" s="153"/>
      <c r="E81" s="154"/>
      <c r="F81" s="154"/>
      <c r="G81" s="154"/>
      <c r="H81" s="154"/>
      <c r="I81" s="154"/>
      <c r="J81" s="155"/>
      <c r="K81" s="64"/>
      <c r="L81" s="64"/>
      <c r="M81" s="64"/>
      <c r="N81" s="64"/>
      <c r="O81" s="2"/>
    </row>
    <row r="82" spans="1:15" ht="15" customHeight="1" x14ac:dyDescent="0.3">
      <c r="A82" s="1"/>
      <c r="B82" s="2"/>
      <c r="C82" s="63"/>
      <c r="D82" s="153"/>
      <c r="E82" s="154"/>
      <c r="F82" s="154"/>
      <c r="G82" s="154"/>
      <c r="H82" s="154"/>
      <c r="I82" s="154"/>
      <c r="J82" s="155"/>
      <c r="K82" s="64"/>
      <c r="L82" s="64"/>
      <c r="M82" s="64"/>
      <c r="N82" s="64"/>
      <c r="O82" s="2"/>
    </row>
    <row r="83" spans="1:15" ht="15" customHeight="1" x14ac:dyDescent="0.3">
      <c r="A83" s="1"/>
      <c r="B83" s="2"/>
      <c r="C83" s="63"/>
      <c r="D83" s="153"/>
      <c r="E83" s="154"/>
      <c r="F83" s="154"/>
      <c r="G83" s="154"/>
      <c r="H83" s="154"/>
      <c r="I83" s="154"/>
      <c r="J83" s="155"/>
      <c r="K83" s="64"/>
      <c r="L83" s="64"/>
      <c r="M83" s="64"/>
      <c r="N83" s="64"/>
      <c r="O83" s="2"/>
    </row>
    <row r="84" spans="1:15" ht="15" customHeight="1" x14ac:dyDescent="0.3">
      <c r="A84" s="1"/>
      <c r="B84" s="2"/>
      <c r="C84" s="63"/>
      <c r="D84" s="153"/>
      <c r="E84" s="154"/>
      <c r="F84" s="154"/>
      <c r="G84" s="154"/>
      <c r="H84" s="154"/>
      <c r="I84" s="154"/>
      <c r="J84" s="155"/>
      <c r="K84" s="64"/>
      <c r="L84" s="64"/>
      <c r="M84" s="64"/>
      <c r="N84" s="64"/>
      <c r="O84" s="2"/>
    </row>
    <row r="85" spans="1:15" ht="15" customHeight="1" x14ac:dyDescent="0.3">
      <c r="A85" s="1"/>
      <c r="B85" s="2"/>
      <c r="C85" s="63"/>
      <c r="D85" s="153"/>
      <c r="E85" s="154"/>
      <c r="F85" s="154"/>
      <c r="G85" s="154"/>
      <c r="H85" s="154"/>
      <c r="I85" s="154"/>
      <c r="J85" s="155"/>
      <c r="K85" s="64"/>
      <c r="L85" s="64"/>
      <c r="M85" s="64"/>
      <c r="N85" s="64"/>
      <c r="O85" s="2"/>
    </row>
    <row r="86" spans="1:15" ht="15" customHeight="1" x14ac:dyDescent="0.3">
      <c r="A86" s="1"/>
      <c r="B86" s="2"/>
      <c r="C86" s="63"/>
      <c r="D86" s="153"/>
      <c r="E86" s="154"/>
      <c r="F86" s="154"/>
      <c r="G86" s="154"/>
      <c r="H86" s="154"/>
      <c r="I86" s="154"/>
      <c r="J86" s="155"/>
      <c r="K86" s="64"/>
      <c r="L86" s="64"/>
      <c r="M86" s="64"/>
      <c r="N86" s="64"/>
      <c r="O86" s="2"/>
    </row>
    <row r="87" spans="1:15" ht="15" customHeight="1" x14ac:dyDescent="0.3">
      <c r="A87" s="1"/>
      <c r="B87" s="2"/>
      <c r="C87" s="63"/>
      <c r="D87" s="153"/>
      <c r="E87" s="154"/>
      <c r="F87" s="154"/>
      <c r="G87" s="154"/>
      <c r="H87" s="154"/>
      <c r="I87" s="154"/>
      <c r="J87" s="155"/>
      <c r="K87" s="64"/>
      <c r="L87" s="64"/>
      <c r="M87" s="64"/>
      <c r="N87" s="64"/>
      <c r="O87" s="2"/>
    </row>
    <row r="88" spans="1:15" ht="15" customHeight="1" thickBot="1" x14ac:dyDescent="0.35">
      <c r="A88" s="1"/>
      <c r="B88" s="2"/>
      <c r="C88" s="63"/>
      <c r="D88" s="156"/>
      <c r="E88" s="157"/>
      <c r="F88" s="157"/>
      <c r="G88" s="157"/>
      <c r="H88" s="157"/>
      <c r="I88" s="157"/>
      <c r="J88" s="158"/>
      <c r="K88" s="64"/>
      <c r="L88" s="64"/>
      <c r="M88" s="64"/>
      <c r="N88" s="64"/>
      <c r="O88" s="2"/>
    </row>
    <row r="89" spans="1:15" ht="15" customHeight="1" x14ac:dyDescent="0.3">
      <c r="A89" s="1"/>
      <c r="B89" s="2"/>
      <c r="C89" s="63"/>
      <c r="D89" s="56"/>
      <c r="E89" s="56"/>
      <c r="F89" s="56"/>
      <c r="G89" s="56"/>
      <c r="H89" s="56"/>
      <c r="I89" s="56"/>
      <c r="J89" s="56"/>
      <c r="K89" s="64"/>
      <c r="L89" s="64"/>
      <c r="M89" s="64"/>
      <c r="N89" s="64"/>
      <c r="O89" s="2"/>
    </row>
    <row r="90" spans="1:15" ht="15" customHeight="1" x14ac:dyDescent="0.4">
      <c r="A90" s="1"/>
      <c r="B90" s="2"/>
      <c r="C90" s="63"/>
      <c r="D90" s="117" t="s">
        <v>34</v>
      </c>
      <c r="E90" s="118"/>
      <c r="F90" s="118"/>
      <c r="G90" s="118"/>
      <c r="H90" s="118"/>
      <c r="I90" s="118"/>
      <c r="J90" s="118"/>
      <c r="K90" s="118"/>
      <c r="L90" s="118"/>
      <c r="M90" s="118"/>
      <c r="N90" s="119"/>
      <c r="O90" s="2"/>
    </row>
    <row r="91" spans="1:15" ht="15" customHeight="1" x14ac:dyDescent="0.35">
      <c r="A91" s="1"/>
      <c r="B91" s="2"/>
      <c r="C91" s="63"/>
      <c r="D91" s="120" t="s">
        <v>35</v>
      </c>
      <c r="E91" s="121"/>
      <c r="F91" s="121"/>
      <c r="G91" s="121"/>
      <c r="H91" s="121"/>
      <c r="I91" s="122"/>
      <c r="J91" s="121"/>
      <c r="K91" s="121"/>
      <c r="L91" s="121"/>
      <c r="M91" s="121"/>
      <c r="N91" s="123"/>
      <c r="O91" s="12"/>
    </row>
    <row r="92" spans="1:15" ht="15" customHeight="1" x14ac:dyDescent="0.35">
      <c r="A92" s="1"/>
      <c r="B92" s="2"/>
      <c r="C92" s="63"/>
      <c r="D92" s="144" t="s">
        <v>36</v>
      </c>
      <c r="E92" s="145"/>
      <c r="F92" s="146"/>
      <c r="G92" s="146"/>
      <c r="H92" s="124"/>
      <c r="I92" s="121"/>
      <c r="J92" s="124"/>
      <c r="K92" s="124"/>
      <c r="L92" s="124"/>
      <c r="M92" s="124"/>
      <c r="N92" s="121"/>
      <c r="O92" s="13"/>
    </row>
    <row r="93" spans="1:15" ht="15" customHeight="1" x14ac:dyDescent="0.3">
      <c r="A93" s="1"/>
      <c r="B93" s="2"/>
      <c r="C93" s="63"/>
      <c r="D93" s="145"/>
      <c r="E93" s="145"/>
      <c r="F93" s="146"/>
      <c r="G93" s="146"/>
      <c r="H93" s="125"/>
      <c r="I93" s="126" t="s">
        <v>37</v>
      </c>
      <c r="J93" s="124"/>
      <c r="K93" s="124"/>
      <c r="L93" s="124"/>
      <c r="M93" s="126"/>
      <c r="N93" s="13"/>
      <c r="O93" s="13"/>
    </row>
    <row r="94" spans="1:15" ht="15" customHeight="1" x14ac:dyDescent="0.35">
      <c r="A94" s="1"/>
      <c r="B94" s="2"/>
      <c r="C94" s="63"/>
      <c r="D94" s="127" t="s">
        <v>38</v>
      </c>
      <c r="E94" s="127"/>
      <c r="F94" s="127"/>
      <c r="G94" s="127"/>
      <c r="H94" s="125"/>
      <c r="I94" s="128"/>
      <c r="J94" s="127"/>
      <c r="K94" s="127"/>
      <c r="L94" s="127"/>
      <c r="M94" s="128"/>
      <c r="N94" s="13"/>
      <c r="O94" s="13"/>
    </row>
    <row r="95" spans="1:15" ht="15" customHeight="1" x14ac:dyDescent="0.35">
      <c r="A95" s="1"/>
      <c r="B95" s="2"/>
      <c r="C95" s="63"/>
      <c r="D95" s="129" t="s">
        <v>39</v>
      </c>
      <c r="E95" s="127"/>
      <c r="F95" s="127"/>
      <c r="G95" s="127"/>
      <c r="H95" s="125"/>
      <c r="I95" s="126" t="s">
        <v>43</v>
      </c>
      <c r="J95" s="127"/>
      <c r="K95" s="127"/>
      <c r="L95" s="127"/>
      <c r="M95" s="126"/>
      <c r="N95" s="13"/>
      <c r="O95" s="13"/>
    </row>
    <row r="96" spans="1:15" ht="15" customHeight="1" x14ac:dyDescent="0.35">
      <c r="A96" s="1"/>
      <c r="B96" s="2"/>
      <c r="C96" s="63"/>
      <c r="D96" s="18" t="s">
        <v>40</v>
      </c>
      <c r="E96" s="127"/>
      <c r="F96" s="127"/>
      <c r="G96" s="127"/>
      <c r="H96" s="125"/>
      <c r="I96" s="126" t="s">
        <v>44</v>
      </c>
      <c r="J96" s="127"/>
      <c r="K96" s="127"/>
      <c r="L96" s="127"/>
      <c r="M96" s="126"/>
      <c r="N96" s="13"/>
      <c r="O96" s="13"/>
    </row>
    <row r="97" spans="1:15" ht="15" customHeight="1" x14ac:dyDescent="0.35">
      <c r="A97" s="1"/>
      <c r="B97" s="2"/>
      <c r="C97" s="63"/>
      <c r="D97" s="18" t="s">
        <v>41</v>
      </c>
      <c r="E97" s="15"/>
      <c r="F97" s="15"/>
      <c r="G97" s="15"/>
      <c r="H97" s="4"/>
      <c r="I97" s="126" t="s">
        <v>42</v>
      </c>
      <c r="J97" s="15"/>
      <c r="K97" s="15"/>
      <c r="L97" s="15"/>
      <c r="M97" s="126"/>
      <c r="N97" s="13"/>
      <c r="O97" s="13"/>
    </row>
    <row r="98" spans="1:15" ht="15" customHeight="1" x14ac:dyDescent="0.35">
      <c r="A98" s="1"/>
      <c r="B98" s="2"/>
      <c r="C98" s="63"/>
      <c r="D98" s="18"/>
      <c r="E98" s="15"/>
      <c r="F98" s="15"/>
      <c r="G98" s="15"/>
      <c r="H98" s="4"/>
      <c r="I98" s="15"/>
      <c r="J98" s="15"/>
      <c r="K98" s="15"/>
      <c r="L98" s="15"/>
      <c r="M98" s="18" t="s">
        <v>69</v>
      </c>
      <c r="N98" s="18"/>
      <c r="O98" s="13"/>
    </row>
    <row r="99" spans="1:15" ht="15" customHeight="1" x14ac:dyDescent="0.3">
      <c r="A99" s="1"/>
      <c r="B99" s="2"/>
      <c r="C99" s="63"/>
      <c r="D99" s="56"/>
      <c r="E99" s="56"/>
      <c r="F99" s="56"/>
      <c r="G99" s="56"/>
      <c r="H99" s="56"/>
      <c r="I99" s="56"/>
      <c r="J99" s="56"/>
      <c r="K99" s="64"/>
      <c r="L99" s="64"/>
      <c r="M99" s="64"/>
      <c r="N99" s="64"/>
      <c r="O99" s="2"/>
    </row>
    <row r="100" spans="1:15" ht="6.6" customHeight="1" x14ac:dyDescent="0.35">
      <c r="A100" s="11"/>
      <c r="B100" s="12"/>
      <c r="C100" s="18"/>
      <c r="D100" s="15"/>
      <c r="E100" s="15"/>
      <c r="F100" s="15"/>
      <c r="G100" s="15"/>
      <c r="H100" s="15"/>
      <c r="I100" s="15"/>
      <c r="J100" s="15"/>
      <c r="K100" s="15"/>
      <c r="L100" s="15"/>
      <c r="M100" s="13"/>
      <c r="N100" s="4"/>
      <c r="O100" s="4"/>
    </row>
    <row r="101" spans="1:15" s="11" customFormat="1" ht="399.95" customHeight="1" x14ac:dyDescent="0.3"/>
  </sheetData>
  <sheetProtection algorithmName="SHA-512" hashValue="jM2XNZgZe3L72vq4uVfrm7ejxU63LCgTPBE57HKkTqUHko94y2pUVJEbIAMc8nc8wE7UiX2CBhsxvdKdtw7bBw==" saltValue="wq9wB1owkHps70Lnl0HPXw==" spinCount="100000" sheet="1" objects="1" scenarios="1"/>
  <mergeCells count="16">
    <mergeCell ref="M38:N38"/>
    <mergeCell ref="C30:C42"/>
    <mergeCell ref="E24:E26"/>
    <mergeCell ref="D92:G93"/>
    <mergeCell ref="E16:G16"/>
    <mergeCell ref="D45:J88"/>
    <mergeCell ref="E19:E21"/>
    <mergeCell ref="E30:E31"/>
    <mergeCell ref="F19:G19"/>
    <mergeCell ref="H34:L34"/>
    <mergeCell ref="D36:D42"/>
    <mergeCell ref="D32:D34"/>
    <mergeCell ref="D30:D31"/>
    <mergeCell ref="L38:L39"/>
    <mergeCell ref="F30:G30"/>
    <mergeCell ref="H30:I30"/>
  </mergeCells>
  <phoneticPr fontId="0" type="noConversion"/>
  <dataValidations count="3">
    <dataValidation allowBlank="1" sqref="D1:N6 C44 D7:D10 O1:IV15 A1:C15 E8:N15 N93:O98 J94:L98 J90:N91 E90:H91 E94:G98 D96:D98 D94 I90 D90 I94 M94 I98 O90:O92 M98 A100:XFD65536" xr:uid="{00000000-0002-0000-0000-000000000000}"/>
    <dataValidation allowBlank="1" showInputMessage="1" sqref="H35:L36 G36 E35:F36 M25:IV29 H30 F33:F34 J30:K30 E30 C29:D30 O37:Q43 N39:N42 K37:L37 G37:H38 F37:F40 G39:G44 I37:J40 H34 L30:L33 D32:E32 A29:B99 G29:J29 G28:I28 F31:K32 M39:M40 O99 R30:IV43 E16:E19 G33:K33 H16:I19 K24:L29 F20:F30 A16:D28 J19:J28 I24:I26 G24:H27 P44:IV99 O44:O89 M30:Q36 M24:IU24 K16:IV23 G20:I23" xr:uid="{00000000-0002-0000-0000-000001000000}"/>
    <dataValidation type="list" allowBlank="1" showInputMessage="1" sqref="J16:J18" xr:uid="{00000000-0002-0000-0000-000002000000}">
      <formula1>Method</formula1>
    </dataValidation>
  </dataValidations>
  <hyperlinks>
    <hyperlink ref="I96" r:id="rId1" xr:uid="{00000000-0004-0000-0000-000000000000}"/>
    <hyperlink ref="I97" r:id="rId2" display="mailto:info@megazyme.com" xr:uid="{00000000-0004-0000-0000-000001000000}"/>
    <hyperlink ref="I93" r:id="rId3" display="http://www.megazyme.com/" xr:uid="{00000000-0004-0000-0000-000002000000}"/>
    <hyperlink ref="I95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49" orientation="portrait" horizontalDpi="360" verticalDpi="360" r:id="rId5"/>
  <headerFooter alignWithMargins="0">
    <oddFooter>&amp;LPrinted on &amp;D, Page &amp;P of &amp;N</oddFooter>
  </headerFooter>
  <rowBreaks count="1" manualBreakCount="1">
    <brk id="43" min="1" max="14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242"/>
  <sheetViews>
    <sheetView zoomScaleNormal="100" workbookViewId="0">
      <selection activeCell="S7" sqref="S7"/>
    </sheetView>
  </sheetViews>
  <sheetFormatPr defaultColWidth="12.28515625" defaultRowHeight="15" x14ac:dyDescent="0.3"/>
  <cols>
    <col min="1" max="1" width="1.7109375" style="19" customWidth="1"/>
    <col min="2" max="2" width="0.7109375" style="19" customWidth="1"/>
    <col min="3" max="3" width="3.140625" style="19" customWidth="1"/>
    <col min="4" max="5" width="16.28515625" style="19" customWidth="1"/>
    <col min="6" max="12" width="12.140625" style="19" customWidth="1"/>
    <col min="13" max="13" width="12.140625" style="19" hidden="1" customWidth="1"/>
    <col min="14" max="15" width="12.140625" style="25" customWidth="1"/>
    <col min="16" max="16" width="12.140625" style="25" hidden="1" customWidth="1"/>
    <col min="17" max="17" width="0.85546875" style="19" customWidth="1"/>
    <col min="18" max="18" width="11.5703125" style="19" customWidth="1"/>
    <col min="19" max="16384" width="12.28515625" style="19"/>
  </cols>
  <sheetData>
    <row r="1" spans="1:19" ht="7.7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9" ht="13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1"/>
      <c r="O2" s="21"/>
      <c r="P2" s="21"/>
      <c r="Q2" s="2"/>
    </row>
    <row r="3" spans="1:19" x14ac:dyDescent="0.3">
      <c r="A3" s="1"/>
      <c r="B3" s="2"/>
      <c r="C3" s="2"/>
      <c r="D3" s="27" t="s">
        <v>24</v>
      </c>
      <c r="E3" s="174"/>
      <c r="F3" s="175"/>
      <c r="G3" s="4"/>
      <c r="H3" s="4"/>
      <c r="I3" s="4"/>
      <c r="J3" s="88"/>
      <c r="K3" s="71"/>
      <c r="L3" s="20"/>
      <c r="M3" s="20"/>
      <c r="N3" s="26"/>
      <c r="O3" s="26"/>
      <c r="P3" s="26"/>
      <c r="Q3" s="2"/>
      <c r="S3" s="62" t="s">
        <v>11</v>
      </c>
    </row>
    <row r="4" spans="1:19" x14ac:dyDescent="0.3">
      <c r="A4" s="1"/>
      <c r="B4" s="2"/>
      <c r="C4" s="2"/>
      <c r="D4" s="27"/>
      <c r="E4" s="76"/>
      <c r="F4" s="76"/>
      <c r="G4" s="4"/>
      <c r="H4" s="27"/>
      <c r="I4" s="83"/>
      <c r="J4" s="88"/>
      <c r="K4" s="71"/>
      <c r="L4" s="20"/>
      <c r="M4" s="20"/>
      <c r="N4" s="26"/>
      <c r="O4" s="26"/>
      <c r="P4" s="26"/>
      <c r="Q4" s="2"/>
      <c r="S4" s="62" t="s">
        <v>23</v>
      </c>
    </row>
    <row r="5" spans="1:19" x14ac:dyDescent="0.3">
      <c r="A5" s="1"/>
      <c r="B5" s="2"/>
      <c r="C5" s="2"/>
      <c r="D5" s="27"/>
      <c r="E5" s="60" t="s">
        <v>61</v>
      </c>
      <c r="F5" s="76"/>
      <c r="G5" s="4"/>
      <c r="H5" s="27"/>
      <c r="I5" s="83"/>
      <c r="J5" s="88"/>
      <c r="K5" s="71"/>
      <c r="L5" s="20"/>
      <c r="M5" s="20"/>
      <c r="N5" s="26"/>
      <c r="O5" s="26"/>
      <c r="P5" s="26"/>
      <c r="Q5" s="2"/>
    </row>
    <row r="6" spans="1:19" ht="15" customHeight="1" x14ac:dyDescent="0.3">
      <c r="A6" s="1"/>
      <c r="B6" s="2"/>
      <c r="C6" s="2"/>
      <c r="D6" s="27"/>
      <c r="E6" s="159" t="s">
        <v>27</v>
      </c>
      <c r="F6" s="143" t="s">
        <v>2</v>
      </c>
      <c r="G6" s="143"/>
      <c r="H6" s="41" t="s">
        <v>3</v>
      </c>
      <c r="I6" s="41" t="s">
        <v>4</v>
      </c>
      <c r="J6" s="43" t="s">
        <v>17</v>
      </c>
      <c r="K6" s="4"/>
      <c r="L6" s="4"/>
      <c r="M6" s="42"/>
      <c r="N6" s="107"/>
      <c r="O6" s="26"/>
      <c r="P6" s="26"/>
      <c r="Q6" s="4"/>
      <c r="R6" s="62"/>
    </row>
    <row r="7" spans="1:19" ht="19.5" x14ac:dyDescent="0.3">
      <c r="A7" s="1"/>
      <c r="B7" s="2"/>
      <c r="C7" s="2"/>
      <c r="D7" s="27"/>
      <c r="E7" s="160"/>
      <c r="F7" s="45" t="s">
        <v>19</v>
      </c>
      <c r="G7" s="45" t="s">
        <v>20</v>
      </c>
      <c r="H7" s="77" t="s">
        <v>63</v>
      </c>
      <c r="I7" s="77" t="s">
        <v>64</v>
      </c>
      <c r="J7" s="47" t="s">
        <v>18</v>
      </c>
      <c r="K7" s="4"/>
      <c r="L7" s="4"/>
      <c r="M7" s="46" t="s">
        <v>6</v>
      </c>
      <c r="N7" s="107"/>
      <c r="O7" s="26"/>
      <c r="P7" s="26"/>
      <c r="Q7" s="4"/>
      <c r="R7" s="62"/>
    </row>
    <row r="8" spans="1:19" x14ac:dyDescent="0.3">
      <c r="A8" s="1"/>
      <c r="B8" s="2"/>
      <c r="C8" s="2"/>
      <c r="D8" s="2"/>
      <c r="E8" s="161"/>
      <c r="F8" s="29"/>
      <c r="G8" s="30"/>
      <c r="H8" s="29"/>
      <c r="I8" s="29"/>
      <c r="J8" s="28" t="str">
        <f>M8</f>
        <v/>
      </c>
      <c r="K8" s="4"/>
      <c r="L8" s="4"/>
      <c r="M8" s="36" t="str">
        <f>IF(OR(ISBLANK(F8),ISBLANK(G8),ISBLANK(H8),ISBLANK(I8)),"",((F8+G8)/2-H8-I8))</f>
        <v/>
      </c>
      <c r="N8" s="107"/>
      <c r="O8" s="26"/>
      <c r="P8" s="26"/>
      <c r="Q8" s="4"/>
    </row>
    <row r="9" spans="1:19" x14ac:dyDescent="0.3">
      <c r="A9" s="1"/>
      <c r="B9" s="2"/>
      <c r="C9" s="2"/>
      <c r="D9" s="2"/>
      <c r="E9" s="67"/>
      <c r="F9" s="89"/>
      <c r="G9" s="49"/>
      <c r="H9" s="89"/>
      <c r="I9" s="89"/>
      <c r="J9" s="26"/>
      <c r="K9" s="4"/>
      <c r="L9" s="4"/>
      <c r="M9" s="21"/>
      <c r="N9" s="107"/>
      <c r="O9" s="26"/>
      <c r="P9" s="26"/>
      <c r="Q9" s="4"/>
    </row>
    <row r="10" spans="1:19" x14ac:dyDescent="0.3">
      <c r="A10" s="1"/>
      <c r="B10" s="2"/>
      <c r="C10" s="2"/>
      <c r="D10" s="2"/>
      <c r="E10" s="86" t="s">
        <v>57</v>
      </c>
      <c r="F10" s="89"/>
      <c r="G10" s="49"/>
      <c r="H10" s="89"/>
      <c r="I10" s="89"/>
      <c r="J10" s="26"/>
      <c r="K10" s="4"/>
      <c r="L10" s="4"/>
      <c r="M10" s="21"/>
      <c r="N10" s="107"/>
      <c r="O10" s="26"/>
      <c r="P10" s="26"/>
      <c r="Q10" s="4"/>
    </row>
    <row r="11" spans="1:19" x14ac:dyDescent="0.3">
      <c r="A11" s="1"/>
      <c r="B11" s="2"/>
      <c r="C11" s="2"/>
      <c r="D11" s="2"/>
      <c r="E11" s="143" t="s">
        <v>29</v>
      </c>
      <c r="F11" s="93" t="s">
        <v>46</v>
      </c>
      <c r="G11" s="47" t="s">
        <v>8</v>
      </c>
      <c r="H11" s="47" t="s">
        <v>47</v>
      </c>
      <c r="I11" s="47" t="s">
        <v>48</v>
      </c>
      <c r="J11" s="47" t="s">
        <v>16</v>
      </c>
      <c r="K11" s="4"/>
      <c r="L11" s="27"/>
      <c r="M11" s="4"/>
      <c r="N11" s="107"/>
      <c r="O11" s="137"/>
      <c r="P11" s="4"/>
      <c r="Q11" s="135"/>
    </row>
    <row r="12" spans="1:19" x14ac:dyDescent="0.3">
      <c r="A12" s="1"/>
      <c r="B12" s="2"/>
      <c r="C12" s="2"/>
      <c r="D12" s="2"/>
      <c r="E12" s="143"/>
      <c r="F12" s="31"/>
      <c r="G12" s="32"/>
      <c r="H12" s="32">
        <v>10</v>
      </c>
      <c r="I12" s="32">
        <v>10</v>
      </c>
      <c r="J12" s="106" t="str">
        <f>P12</f>
        <v/>
      </c>
      <c r="K12" s="4"/>
      <c r="L12" s="4"/>
      <c r="M12" s="4"/>
      <c r="N12" s="107"/>
      <c r="O12" s="21"/>
      <c r="P12" s="136" t="str">
        <f>IF(OR(ISBLANK(F12),ISBLANK(G12),ISBLANK(H12),ISBLANK(I12),F12=0,G12=0,H12=0,I12=0),"",((F12/G12)*(I12/H12)))</f>
        <v/>
      </c>
      <c r="Q12" s="4"/>
    </row>
    <row r="13" spans="1:19" x14ac:dyDescent="0.3">
      <c r="A13" s="1"/>
      <c r="B13" s="2"/>
      <c r="C13" s="2"/>
      <c r="D13" s="2"/>
      <c r="E13" s="143"/>
      <c r="F13" s="31"/>
      <c r="G13" s="32"/>
      <c r="H13" s="32">
        <v>10</v>
      </c>
      <c r="I13" s="32">
        <v>10</v>
      </c>
      <c r="J13" s="106" t="str">
        <f>P13</f>
        <v/>
      </c>
      <c r="K13" s="4"/>
      <c r="L13" s="4"/>
      <c r="M13" s="4"/>
      <c r="N13" s="107"/>
      <c r="O13" s="107"/>
      <c r="P13" s="110" t="str">
        <f>IF(OR(ISBLANK(F13),ISBLANK(G13),ISBLANK(H13),ISBLANK(I13),F13=0,G13=0,H13=0,I13=0),"",((F13/G13)*(I13/H13)))</f>
        <v/>
      </c>
      <c r="Q13" s="4"/>
    </row>
    <row r="14" spans="1:19" x14ac:dyDescent="0.3">
      <c r="A14" s="1"/>
      <c r="B14" s="2"/>
      <c r="C14" s="2"/>
      <c r="D14" s="2"/>
      <c r="E14" s="67"/>
      <c r="F14" s="89"/>
      <c r="G14" s="49"/>
      <c r="H14" s="10"/>
      <c r="I14" s="114" t="s">
        <v>28</v>
      </c>
      <c r="J14" s="115" t="str">
        <f>P14</f>
        <v/>
      </c>
      <c r="K14" s="4"/>
      <c r="L14" s="26"/>
      <c r="M14" s="26"/>
      <c r="N14" s="107"/>
      <c r="O14" s="107"/>
      <c r="P14" s="111" t="str">
        <f>IF(COUNT(J12:J13)=0,"",(AVERAGE(J12:J13)))</f>
        <v/>
      </c>
      <c r="Q14" s="4"/>
    </row>
    <row r="15" spans="1:19" x14ac:dyDescent="0.3">
      <c r="A15" s="1"/>
      <c r="B15" s="2"/>
      <c r="C15" s="2"/>
      <c r="D15" s="2"/>
      <c r="E15" s="67"/>
      <c r="F15" s="89"/>
      <c r="G15" s="49"/>
      <c r="H15" s="89"/>
      <c r="I15" s="4"/>
      <c r="J15" s="21"/>
      <c r="K15" s="4"/>
      <c r="L15" s="26"/>
      <c r="M15" s="26"/>
      <c r="N15" s="107"/>
      <c r="O15" s="107"/>
      <c r="P15" s="4"/>
      <c r="Q15" s="4"/>
    </row>
    <row r="16" spans="1:19" x14ac:dyDescent="0.3">
      <c r="A16" s="1"/>
      <c r="B16" s="2"/>
      <c r="C16" s="2"/>
      <c r="D16" s="2"/>
      <c r="E16" s="92" t="s">
        <v>45</v>
      </c>
      <c r="F16" s="2"/>
      <c r="G16" s="2"/>
      <c r="H16" s="2"/>
      <c r="I16" s="2"/>
      <c r="J16" s="2"/>
      <c r="K16" s="2"/>
      <c r="L16" s="2"/>
      <c r="M16" s="2"/>
      <c r="N16" s="21"/>
      <c r="O16" s="21"/>
      <c r="P16" s="21"/>
      <c r="Q16" s="4"/>
      <c r="R16" s="61"/>
    </row>
    <row r="17" spans="1:22" ht="30" x14ac:dyDescent="0.3">
      <c r="A17" s="1"/>
      <c r="B17" s="2"/>
      <c r="C17" s="140">
        <v>1</v>
      </c>
      <c r="D17" s="159" t="s">
        <v>0</v>
      </c>
      <c r="E17" s="162" t="s">
        <v>49</v>
      </c>
      <c r="F17" s="180" t="s">
        <v>1</v>
      </c>
      <c r="G17" s="180"/>
      <c r="H17" s="172" t="s">
        <v>2</v>
      </c>
      <c r="I17" s="176"/>
      <c r="J17" s="41" t="s">
        <v>3</v>
      </c>
      <c r="K17" s="41" t="s">
        <v>4</v>
      </c>
      <c r="L17" s="43" t="s">
        <v>17</v>
      </c>
      <c r="M17" s="42"/>
      <c r="N17" s="43" t="s">
        <v>54</v>
      </c>
      <c r="O17" s="43" t="s">
        <v>54</v>
      </c>
      <c r="P17" s="44"/>
      <c r="Q17" s="4"/>
      <c r="R17" s="61"/>
    </row>
    <row r="18" spans="1:22" s="53" customFormat="1" ht="19.5" x14ac:dyDescent="0.3">
      <c r="A18" s="22"/>
      <c r="B18" s="23"/>
      <c r="C18" s="141"/>
      <c r="D18" s="161"/>
      <c r="E18" s="163"/>
      <c r="F18" s="77" t="s">
        <v>12</v>
      </c>
      <c r="G18" s="77" t="s">
        <v>13</v>
      </c>
      <c r="H18" s="77" t="s">
        <v>21</v>
      </c>
      <c r="I18" s="77" t="s">
        <v>22</v>
      </c>
      <c r="J18" s="77" t="s">
        <v>63</v>
      </c>
      <c r="K18" s="77" t="s">
        <v>64</v>
      </c>
      <c r="L18" s="80" t="s">
        <v>18</v>
      </c>
      <c r="M18" s="81" t="s">
        <v>10</v>
      </c>
      <c r="N18" s="80" t="s">
        <v>9</v>
      </c>
      <c r="O18" s="47" t="s">
        <v>60</v>
      </c>
      <c r="P18" s="82" t="s">
        <v>5</v>
      </c>
      <c r="Q18" s="73"/>
      <c r="R18" s="61"/>
      <c r="S18" s="19"/>
      <c r="T18" s="19"/>
      <c r="U18" s="19"/>
    </row>
    <row r="19" spans="1:22" x14ac:dyDescent="0.3">
      <c r="A19" s="1"/>
      <c r="B19" s="2"/>
      <c r="C19" s="141"/>
      <c r="D19" s="177"/>
      <c r="E19" s="52" t="s">
        <v>55</v>
      </c>
      <c r="F19" s="108"/>
      <c r="G19" s="95"/>
      <c r="H19" s="34"/>
      <c r="I19" s="34"/>
      <c r="J19" s="109"/>
      <c r="K19" s="109"/>
      <c r="L19" s="28" t="str">
        <f>$J$8</f>
        <v/>
      </c>
      <c r="M19" s="36" t="str">
        <f>IF(OR(ISBLANK(F19),ISBLANK(G19),ISBLANK(H19),ISBLANK(I19),ISBLANK(J19),ISBLANK(K19),ISBLANK(L19),L19=""),"",((((H19+I19)/2)-J19-K19-L19)/((F19+G19)/2)*100))</f>
        <v/>
      </c>
      <c r="N19" s="131" t="str">
        <f>M19</f>
        <v/>
      </c>
      <c r="O19" s="131" t="str">
        <f>P19</f>
        <v/>
      </c>
      <c r="P19" s="132" t="str">
        <f>IF(OR(N19=""),"",N19/1000)</f>
        <v/>
      </c>
      <c r="Q19" s="4"/>
      <c r="S19" s="53"/>
      <c r="T19" s="53"/>
      <c r="U19" s="53"/>
    </row>
    <row r="20" spans="1:22" x14ac:dyDescent="0.3">
      <c r="A20" s="1"/>
      <c r="B20" s="2"/>
      <c r="C20" s="141"/>
      <c r="D20" s="178"/>
      <c r="E20" s="51"/>
      <c r="F20" s="79"/>
      <c r="G20" s="49"/>
      <c r="H20" s="49"/>
      <c r="I20" s="49"/>
      <c r="J20" s="49"/>
      <c r="K20" s="49"/>
      <c r="L20" s="21"/>
      <c r="M20" s="91"/>
      <c r="N20" s="21"/>
      <c r="O20" s="78"/>
      <c r="P20" s="91"/>
      <c r="Q20" s="4"/>
    </row>
    <row r="21" spans="1:22" x14ac:dyDescent="0.3">
      <c r="A21" s="1"/>
      <c r="B21" s="2"/>
      <c r="C21" s="141"/>
      <c r="D21" s="178"/>
      <c r="E21" s="2"/>
      <c r="F21" s="2"/>
      <c r="G21" s="181" t="s">
        <v>50</v>
      </c>
      <c r="H21" s="169" t="s">
        <v>56</v>
      </c>
      <c r="I21" s="169"/>
      <c r="J21" s="169"/>
      <c r="K21" s="169"/>
      <c r="L21" s="169"/>
      <c r="M21" s="38"/>
      <c r="N21" s="43" t="s">
        <v>31</v>
      </c>
      <c r="O21" s="43" t="s">
        <v>31</v>
      </c>
      <c r="P21" s="44"/>
      <c r="Q21" s="4"/>
    </row>
    <row r="22" spans="1:22" s="53" customFormat="1" ht="30" x14ac:dyDescent="0.3">
      <c r="A22" s="22"/>
      <c r="B22" s="23"/>
      <c r="C22" s="141"/>
      <c r="D22" s="70"/>
      <c r="E22" s="23"/>
      <c r="F22" s="23"/>
      <c r="G22" s="182"/>
      <c r="H22" s="45" t="s">
        <v>25</v>
      </c>
      <c r="I22" s="47" t="s">
        <v>16</v>
      </c>
      <c r="J22" s="45" t="s">
        <v>52</v>
      </c>
      <c r="K22" s="93" t="s">
        <v>53</v>
      </c>
      <c r="L22" s="45" t="s">
        <v>32</v>
      </c>
      <c r="M22" s="46" t="s">
        <v>10</v>
      </c>
      <c r="N22" s="47" t="s">
        <v>9</v>
      </c>
      <c r="O22" s="47" t="s">
        <v>60</v>
      </c>
      <c r="P22" s="48" t="s">
        <v>5</v>
      </c>
      <c r="Q22" s="73"/>
      <c r="R22" s="19"/>
      <c r="S22" s="19"/>
      <c r="T22" s="19"/>
      <c r="U22" s="19"/>
    </row>
    <row r="23" spans="1:22" s="53" customFormat="1" x14ac:dyDescent="0.3">
      <c r="A23" s="22"/>
      <c r="B23" s="23"/>
      <c r="C23" s="141"/>
      <c r="D23" s="178"/>
      <c r="E23" s="23"/>
      <c r="F23" s="23"/>
      <c r="G23" s="52" t="s">
        <v>31</v>
      </c>
      <c r="H23" s="95"/>
      <c r="I23" s="106" t="str">
        <f>$J$14</f>
        <v/>
      </c>
      <c r="J23" s="34">
        <v>100</v>
      </c>
      <c r="K23" s="34"/>
      <c r="L23" s="34"/>
      <c r="M23" s="36" t="str">
        <f>IF(OR(ISBLANK(J23),ISBLANK(L23),ISBLANK(I23),ISBLANK(H23),ISBLANK(K23),I23=""),"",(I23*J23*(L23/K23)*(100/H23)))</f>
        <v/>
      </c>
      <c r="N23" s="131" t="str">
        <f>M23</f>
        <v/>
      </c>
      <c r="O23" s="131" t="str">
        <f>P23</f>
        <v/>
      </c>
      <c r="P23" s="132" t="str">
        <f>IF(OR(N23=""),"",N23/1000)</f>
        <v/>
      </c>
      <c r="Q23" s="73"/>
      <c r="R23" s="19"/>
    </row>
    <row r="24" spans="1:22" s="53" customFormat="1" x14ac:dyDescent="0.3">
      <c r="A24" s="22"/>
      <c r="B24" s="23"/>
      <c r="C24" s="141"/>
      <c r="D24" s="178"/>
      <c r="E24" s="23"/>
      <c r="F24" s="23"/>
      <c r="G24" s="23"/>
      <c r="H24" s="51"/>
      <c r="I24" s="33"/>
      <c r="J24" s="10"/>
      <c r="K24" s="33"/>
      <c r="L24" s="33"/>
      <c r="M24" s="84"/>
      <c r="N24" s="21"/>
      <c r="O24" s="78"/>
      <c r="P24" s="84"/>
      <c r="Q24" s="73"/>
      <c r="R24" s="19"/>
    </row>
    <row r="25" spans="1:22" s="53" customFormat="1" x14ac:dyDescent="0.3">
      <c r="A25" s="22"/>
      <c r="B25" s="23"/>
      <c r="C25" s="141"/>
      <c r="D25" s="178"/>
      <c r="E25" s="51"/>
      <c r="F25" s="23"/>
      <c r="G25" s="23"/>
      <c r="H25" s="49"/>
      <c r="I25" s="49"/>
      <c r="J25" s="49"/>
      <c r="K25" s="2"/>
      <c r="L25" s="159" t="s">
        <v>26</v>
      </c>
      <c r="M25" s="51"/>
      <c r="N25" s="138" t="s">
        <v>65</v>
      </c>
      <c r="O25" s="139"/>
      <c r="P25" s="44"/>
      <c r="Q25" s="24"/>
    </row>
    <row r="26" spans="1:22" s="53" customFormat="1" x14ac:dyDescent="0.3">
      <c r="A26" s="22"/>
      <c r="B26" s="23"/>
      <c r="C26" s="141"/>
      <c r="D26" s="178"/>
      <c r="E26" s="23"/>
      <c r="F26" s="23"/>
      <c r="G26" s="23"/>
      <c r="H26" s="23"/>
      <c r="I26" s="49"/>
      <c r="J26" s="49"/>
      <c r="K26" s="2"/>
      <c r="L26" s="161"/>
      <c r="M26" s="87" t="s">
        <v>10</v>
      </c>
      <c r="N26" s="47" t="s">
        <v>9</v>
      </c>
      <c r="O26" s="47" t="s">
        <v>60</v>
      </c>
      <c r="P26" s="48" t="s">
        <v>5</v>
      </c>
      <c r="Q26" s="24"/>
    </row>
    <row r="27" spans="1:22" s="53" customFormat="1" x14ac:dyDescent="0.3">
      <c r="A27" s="22"/>
      <c r="B27" s="23"/>
      <c r="C27" s="141"/>
      <c r="D27" s="178"/>
      <c r="E27" s="23"/>
      <c r="F27" s="23"/>
      <c r="G27" s="23"/>
      <c r="H27" s="23"/>
      <c r="I27" s="49"/>
      <c r="J27" s="49"/>
      <c r="K27" s="2"/>
      <c r="L27" s="43" t="s">
        <v>54</v>
      </c>
      <c r="M27" s="36" t="str">
        <f>IF(OR(N19=""),"",(N19))</f>
        <v/>
      </c>
      <c r="N27" s="133" t="str">
        <f>M27</f>
        <v/>
      </c>
      <c r="O27" s="131" t="str">
        <f>P27</f>
        <v/>
      </c>
      <c r="P27" s="132" t="str">
        <f>IF(OR(N27=""),"",N27/1000)</f>
        <v/>
      </c>
      <c r="Q27" s="24"/>
    </row>
    <row r="28" spans="1:22" x14ac:dyDescent="0.3">
      <c r="A28" s="1"/>
      <c r="B28" s="2"/>
      <c r="C28" s="141"/>
      <c r="D28" s="178"/>
      <c r="E28" s="2"/>
      <c r="F28" s="2"/>
      <c r="G28" s="2"/>
      <c r="H28" s="2"/>
      <c r="I28" s="2"/>
      <c r="J28" s="2"/>
      <c r="K28" s="2"/>
      <c r="L28" s="94" t="s">
        <v>31</v>
      </c>
      <c r="M28" s="36" t="str">
        <f>IF(OR(N23=""),"",(N23))</f>
        <v/>
      </c>
      <c r="N28" s="131" t="str">
        <f>M28</f>
        <v/>
      </c>
      <c r="O28" s="131" t="str">
        <f>P28</f>
        <v/>
      </c>
      <c r="P28" s="132" t="str">
        <f>IF(OR(N28=""),"",N28/1000)</f>
        <v/>
      </c>
      <c r="Q28" s="2"/>
      <c r="S28" s="53"/>
      <c r="T28" s="53"/>
      <c r="U28" s="53"/>
      <c r="V28" s="53"/>
    </row>
    <row r="29" spans="1:22" x14ac:dyDescent="0.3">
      <c r="A29" s="1"/>
      <c r="B29" s="2"/>
      <c r="C29" s="142"/>
      <c r="D29" s="179"/>
      <c r="E29" s="90"/>
      <c r="F29" s="90"/>
      <c r="G29" s="90"/>
      <c r="H29" s="90"/>
      <c r="I29" s="90"/>
      <c r="J29" s="90"/>
      <c r="K29" s="90"/>
      <c r="L29" s="94" t="s">
        <v>15</v>
      </c>
      <c r="M29" s="36" t="str">
        <f>IF(OR(N27="",N28=""),"",(N27+N28))</f>
        <v/>
      </c>
      <c r="N29" s="131" t="str">
        <f>M29</f>
        <v/>
      </c>
      <c r="O29" s="131" t="str">
        <f>P29</f>
        <v/>
      </c>
      <c r="P29" s="132" t="str">
        <f>IF(OR(N29=""),"",N29/1000)</f>
        <v/>
      </c>
      <c r="Q29" s="2"/>
      <c r="S29" s="53"/>
    </row>
    <row r="30" spans="1:22" x14ac:dyDescent="0.3">
      <c r="A30" s="1"/>
      <c r="B30" s="2"/>
      <c r="C30" s="57"/>
      <c r="D30" s="51"/>
      <c r="E30" s="58"/>
      <c r="F30" s="49"/>
      <c r="G30" s="21"/>
      <c r="H30" s="2"/>
      <c r="I30" s="2"/>
      <c r="J30" s="2"/>
      <c r="K30" s="2"/>
      <c r="L30" s="2"/>
      <c r="M30" s="2"/>
      <c r="N30" s="21"/>
      <c r="O30" s="21"/>
      <c r="P30" s="21"/>
      <c r="Q30" s="2"/>
      <c r="S30" s="53"/>
    </row>
    <row r="31" spans="1:22" ht="30" x14ac:dyDescent="0.3">
      <c r="A31" s="1"/>
      <c r="B31" s="2"/>
      <c r="C31" s="140">
        <v>2</v>
      </c>
      <c r="D31" s="159" t="s">
        <v>0</v>
      </c>
      <c r="E31" s="162" t="s">
        <v>49</v>
      </c>
      <c r="F31" s="180" t="s">
        <v>1</v>
      </c>
      <c r="G31" s="180"/>
      <c r="H31" s="172" t="s">
        <v>2</v>
      </c>
      <c r="I31" s="176"/>
      <c r="J31" s="41" t="s">
        <v>3</v>
      </c>
      <c r="K31" s="41" t="s">
        <v>4</v>
      </c>
      <c r="L31" s="43" t="s">
        <v>17</v>
      </c>
      <c r="M31" s="42"/>
      <c r="N31" s="43" t="s">
        <v>54</v>
      </c>
      <c r="O31" s="43" t="s">
        <v>54</v>
      </c>
      <c r="P31" s="44"/>
      <c r="Q31" s="2"/>
      <c r="S31" s="53"/>
    </row>
    <row r="32" spans="1:22" ht="19.5" x14ac:dyDescent="0.3">
      <c r="A32" s="1"/>
      <c r="B32" s="2"/>
      <c r="C32" s="141"/>
      <c r="D32" s="161"/>
      <c r="E32" s="163"/>
      <c r="F32" s="77" t="s">
        <v>12</v>
      </c>
      <c r="G32" s="77" t="s">
        <v>13</v>
      </c>
      <c r="H32" s="77" t="s">
        <v>21</v>
      </c>
      <c r="I32" s="77" t="s">
        <v>22</v>
      </c>
      <c r="J32" s="77" t="s">
        <v>63</v>
      </c>
      <c r="K32" s="77" t="s">
        <v>64</v>
      </c>
      <c r="L32" s="80" t="s">
        <v>18</v>
      </c>
      <c r="M32" s="81" t="s">
        <v>10</v>
      </c>
      <c r="N32" s="80" t="s">
        <v>9</v>
      </c>
      <c r="O32" s="47" t="s">
        <v>60</v>
      </c>
      <c r="P32" s="82" t="s">
        <v>5</v>
      </c>
      <c r="Q32" s="2"/>
      <c r="S32" s="53"/>
    </row>
    <row r="33" spans="1:19" x14ac:dyDescent="0.3">
      <c r="A33" s="1"/>
      <c r="B33" s="2"/>
      <c r="C33" s="141"/>
      <c r="D33" s="177"/>
      <c r="E33" s="52" t="s">
        <v>55</v>
      </c>
      <c r="F33" s="108"/>
      <c r="G33" s="95"/>
      <c r="H33" s="34"/>
      <c r="I33" s="34"/>
      <c r="J33" s="109"/>
      <c r="K33" s="109"/>
      <c r="L33" s="28" t="str">
        <f>$J$8</f>
        <v/>
      </c>
      <c r="M33" s="36" t="str">
        <f>IF(OR(ISBLANK(F33),ISBLANK(G33),ISBLANK(H33),ISBLANK(I33),ISBLANK(J33),ISBLANK(K33),ISBLANK(L33),L33=""),"",((((H33+I33)/2)-J33-K33-L33)/((F33+G33)/2)*100))</f>
        <v/>
      </c>
      <c r="N33" s="131" t="str">
        <f>M33</f>
        <v/>
      </c>
      <c r="O33" s="131" t="str">
        <f>P33</f>
        <v/>
      </c>
      <c r="P33" s="132" t="str">
        <f>IF(OR(N33=""),"",N33/1000)</f>
        <v/>
      </c>
      <c r="Q33" s="2"/>
      <c r="S33" s="53"/>
    </row>
    <row r="34" spans="1:19" x14ac:dyDescent="0.3">
      <c r="A34" s="1"/>
      <c r="B34" s="2"/>
      <c r="C34" s="141"/>
      <c r="D34" s="178"/>
      <c r="E34" s="51"/>
      <c r="F34" s="79"/>
      <c r="G34" s="49"/>
      <c r="H34" s="49"/>
      <c r="I34" s="49"/>
      <c r="J34" s="49"/>
      <c r="K34" s="49"/>
      <c r="L34" s="21"/>
      <c r="M34" s="91"/>
      <c r="N34" s="21"/>
      <c r="O34" s="78"/>
      <c r="P34" s="91"/>
      <c r="Q34" s="2"/>
      <c r="S34" s="53"/>
    </row>
    <row r="35" spans="1:19" x14ac:dyDescent="0.3">
      <c r="A35" s="1"/>
      <c r="B35" s="2"/>
      <c r="C35" s="141"/>
      <c r="D35" s="178"/>
      <c r="E35" s="2"/>
      <c r="F35" s="2"/>
      <c r="G35" s="181" t="s">
        <v>50</v>
      </c>
      <c r="H35" s="169" t="s">
        <v>56</v>
      </c>
      <c r="I35" s="169"/>
      <c r="J35" s="169"/>
      <c r="K35" s="169"/>
      <c r="L35" s="169"/>
      <c r="M35" s="38"/>
      <c r="N35" s="43" t="s">
        <v>31</v>
      </c>
      <c r="O35" s="43" t="s">
        <v>31</v>
      </c>
      <c r="P35" s="44"/>
      <c r="Q35" s="2"/>
      <c r="S35" s="53"/>
    </row>
    <row r="36" spans="1:19" ht="30" x14ac:dyDescent="0.3">
      <c r="A36" s="1"/>
      <c r="B36" s="2"/>
      <c r="C36" s="141"/>
      <c r="D36" s="70"/>
      <c r="E36" s="23"/>
      <c r="F36" s="23"/>
      <c r="G36" s="182"/>
      <c r="H36" s="45" t="s">
        <v>25</v>
      </c>
      <c r="I36" s="47" t="s">
        <v>16</v>
      </c>
      <c r="J36" s="45" t="s">
        <v>52</v>
      </c>
      <c r="K36" s="93" t="s">
        <v>53</v>
      </c>
      <c r="L36" s="45" t="s">
        <v>32</v>
      </c>
      <c r="M36" s="46" t="s">
        <v>10</v>
      </c>
      <c r="N36" s="47" t="s">
        <v>9</v>
      </c>
      <c r="O36" s="47" t="s">
        <v>60</v>
      </c>
      <c r="P36" s="48" t="s">
        <v>5</v>
      </c>
      <c r="Q36" s="2"/>
      <c r="S36" s="53"/>
    </row>
    <row r="37" spans="1:19" x14ac:dyDescent="0.3">
      <c r="A37" s="1"/>
      <c r="B37" s="2"/>
      <c r="C37" s="141"/>
      <c r="D37" s="178"/>
      <c r="E37" s="23"/>
      <c r="F37" s="23"/>
      <c r="G37" s="52" t="s">
        <v>31</v>
      </c>
      <c r="H37" s="95"/>
      <c r="I37" s="106" t="str">
        <f>$J$14</f>
        <v/>
      </c>
      <c r="J37" s="34">
        <v>100</v>
      </c>
      <c r="K37" s="34"/>
      <c r="L37" s="34"/>
      <c r="M37" s="36" t="str">
        <f>IF(OR(ISBLANK(J37),ISBLANK(L37),ISBLANK(I37),ISBLANK(H37),ISBLANK(K37),I37=""),"",(I37*J37*(L37/K37)*(100/H37)))</f>
        <v/>
      </c>
      <c r="N37" s="131" t="str">
        <f>M37</f>
        <v/>
      </c>
      <c r="O37" s="131" t="str">
        <f>P37</f>
        <v/>
      </c>
      <c r="P37" s="132" t="str">
        <f>IF(OR(N37=""),"",N37/1000)</f>
        <v/>
      </c>
      <c r="Q37" s="2"/>
      <c r="S37" s="53"/>
    </row>
    <row r="38" spans="1:19" x14ac:dyDescent="0.3">
      <c r="A38" s="1"/>
      <c r="B38" s="2"/>
      <c r="C38" s="141"/>
      <c r="D38" s="178"/>
      <c r="E38" s="23"/>
      <c r="F38" s="23"/>
      <c r="G38" s="23"/>
      <c r="H38" s="51"/>
      <c r="I38" s="33"/>
      <c r="J38" s="10"/>
      <c r="K38" s="33"/>
      <c r="L38" s="33"/>
      <c r="M38" s="84"/>
      <c r="N38" s="21"/>
      <c r="O38" s="78"/>
      <c r="P38" s="84"/>
      <c r="Q38" s="2"/>
      <c r="S38" s="53"/>
    </row>
    <row r="39" spans="1:19" x14ac:dyDescent="0.3">
      <c r="A39" s="1"/>
      <c r="B39" s="2"/>
      <c r="C39" s="141"/>
      <c r="D39" s="178"/>
      <c r="E39" s="51"/>
      <c r="F39" s="23"/>
      <c r="G39" s="23"/>
      <c r="H39" s="49"/>
      <c r="I39" s="49"/>
      <c r="J39" s="49"/>
      <c r="K39" s="2"/>
      <c r="L39" s="159" t="s">
        <v>26</v>
      </c>
      <c r="M39" s="51"/>
      <c r="N39" s="138" t="s">
        <v>65</v>
      </c>
      <c r="O39" s="139"/>
      <c r="P39" s="44"/>
      <c r="Q39" s="2"/>
      <c r="S39" s="53"/>
    </row>
    <row r="40" spans="1:19" x14ac:dyDescent="0.3">
      <c r="A40" s="1"/>
      <c r="B40" s="2"/>
      <c r="C40" s="141"/>
      <c r="D40" s="178"/>
      <c r="E40" s="23"/>
      <c r="F40" s="23"/>
      <c r="G40" s="23"/>
      <c r="H40" s="23"/>
      <c r="I40" s="49"/>
      <c r="J40" s="49"/>
      <c r="K40" s="2"/>
      <c r="L40" s="161"/>
      <c r="M40" s="87" t="s">
        <v>10</v>
      </c>
      <c r="N40" s="47" t="s">
        <v>9</v>
      </c>
      <c r="O40" s="47" t="s">
        <v>60</v>
      </c>
      <c r="P40" s="48" t="s">
        <v>5</v>
      </c>
      <c r="Q40" s="2"/>
      <c r="S40" s="53"/>
    </row>
    <row r="41" spans="1:19" x14ac:dyDescent="0.3">
      <c r="A41" s="1"/>
      <c r="B41" s="2"/>
      <c r="C41" s="141"/>
      <c r="D41" s="178"/>
      <c r="E41" s="23"/>
      <c r="F41" s="23"/>
      <c r="G41" s="23"/>
      <c r="H41" s="23"/>
      <c r="I41" s="49"/>
      <c r="J41" s="49"/>
      <c r="K41" s="2"/>
      <c r="L41" s="43" t="s">
        <v>54</v>
      </c>
      <c r="M41" s="36" t="str">
        <f>IF(OR(N33=""),"",(N33))</f>
        <v/>
      </c>
      <c r="N41" s="133" t="str">
        <f>M41</f>
        <v/>
      </c>
      <c r="O41" s="131" t="str">
        <f>P41</f>
        <v/>
      </c>
      <c r="P41" s="132" t="str">
        <f>IF(OR(N41=""),"",N41/1000)</f>
        <v/>
      </c>
      <c r="Q41" s="2"/>
      <c r="S41" s="53"/>
    </row>
    <row r="42" spans="1:19" x14ac:dyDescent="0.3">
      <c r="A42" s="1"/>
      <c r="B42" s="2"/>
      <c r="C42" s="141"/>
      <c r="D42" s="178"/>
      <c r="E42" s="2"/>
      <c r="F42" s="2"/>
      <c r="G42" s="2"/>
      <c r="H42" s="2"/>
      <c r="I42" s="2"/>
      <c r="J42" s="2"/>
      <c r="K42" s="2"/>
      <c r="L42" s="94" t="s">
        <v>31</v>
      </c>
      <c r="M42" s="36" t="str">
        <f>IF(OR(N37=""),"",(N37))</f>
        <v/>
      </c>
      <c r="N42" s="131" t="str">
        <f>M42</f>
        <v/>
      </c>
      <c r="O42" s="131" t="str">
        <f>P42</f>
        <v/>
      </c>
      <c r="P42" s="132" t="str">
        <f>IF(OR(N42=""),"",N42/1000)</f>
        <v/>
      </c>
      <c r="Q42" s="2"/>
      <c r="S42" s="53"/>
    </row>
    <row r="43" spans="1:19" x14ac:dyDescent="0.3">
      <c r="A43" s="1"/>
      <c r="B43" s="2"/>
      <c r="C43" s="142"/>
      <c r="D43" s="179"/>
      <c r="E43" s="90"/>
      <c r="F43" s="90"/>
      <c r="G43" s="90"/>
      <c r="H43" s="90"/>
      <c r="I43" s="90"/>
      <c r="J43" s="90"/>
      <c r="K43" s="90"/>
      <c r="L43" s="94" t="s">
        <v>15</v>
      </c>
      <c r="M43" s="36" t="str">
        <f>IF(OR(N41="",N42=""),"",(N41+N42))</f>
        <v/>
      </c>
      <c r="N43" s="131" t="str">
        <f>M43</f>
        <v/>
      </c>
      <c r="O43" s="131" t="str">
        <f>P43</f>
        <v/>
      </c>
      <c r="P43" s="132" t="str">
        <f>IF(OR(N43=""),"",N43/1000)</f>
        <v/>
      </c>
      <c r="Q43" s="2"/>
      <c r="S43" s="53"/>
    </row>
    <row r="44" spans="1:19" x14ac:dyDescent="0.3">
      <c r="A44" s="1"/>
      <c r="B44" s="2"/>
      <c r="C44" s="57"/>
      <c r="D44" s="51"/>
      <c r="E44" s="58"/>
      <c r="F44" s="49"/>
      <c r="G44" s="21"/>
      <c r="H44" s="2"/>
      <c r="I44" s="2"/>
      <c r="J44" s="2"/>
      <c r="K44" s="2"/>
      <c r="L44" s="2"/>
      <c r="M44" s="2"/>
      <c r="N44" s="21"/>
      <c r="O44" s="21"/>
      <c r="P44" s="21"/>
      <c r="Q44" s="2"/>
      <c r="S44" s="53"/>
    </row>
    <row r="45" spans="1:19" ht="30" x14ac:dyDescent="0.3">
      <c r="A45" s="1"/>
      <c r="B45" s="2"/>
      <c r="C45" s="140">
        <v>3</v>
      </c>
      <c r="D45" s="159" t="s">
        <v>0</v>
      </c>
      <c r="E45" s="162" t="s">
        <v>49</v>
      </c>
      <c r="F45" s="180" t="s">
        <v>1</v>
      </c>
      <c r="G45" s="180"/>
      <c r="H45" s="172" t="s">
        <v>2</v>
      </c>
      <c r="I45" s="176"/>
      <c r="J45" s="41" t="s">
        <v>3</v>
      </c>
      <c r="K45" s="41" t="s">
        <v>4</v>
      </c>
      <c r="L45" s="43" t="s">
        <v>17</v>
      </c>
      <c r="M45" s="42"/>
      <c r="N45" s="43" t="s">
        <v>54</v>
      </c>
      <c r="O45" s="43" t="s">
        <v>54</v>
      </c>
      <c r="P45" s="44"/>
      <c r="Q45" s="2"/>
      <c r="S45" s="53"/>
    </row>
    <row r="46" spans="1:19" ht="19.5" x14ac:dyDescent="0.3">
      <c r="A46" s="1"/>
      <c r="B46" s="2"/>
      <c r="C46" s="141"/>
      <c r="D46" s="161"/>
      <c r="E46" s="163"/>
      <c r="F46" s="77" t="s">
        <v>12</v>
      </c>
      <c r="G46" s="77" t="s">
        <v>13</v>
      </c>
      <c r="H46" s="77" t="s">
        <v>21</v>
      </c>
      <c r="I46" s="77" t="s">
        <v>22</v>
      </c>
      <c r="J46" s="77" t="s">
        <v>63</v>
      </c>
      <c r="K46" s="77" t="s">
        <v>64</v>
      </c>
      <c r="L46" s="80" t="s">
        <v>18</v>
      </c>
      <c r="M46" s="81" t="s">
        <v>10</v>
      </c>
      <c r="N46" s="80" t="s">
        <v>9</v>
      </c>
      <c r="O46" s="47" t="s">
        <v>60</v>
      </c>
      <c r="P46" s="82" t="s">
        <v>5</v>
      </c>
      <c r="Q46" s="2"/>
      <c r="S46" s="53"/>
    </row>
    <row r="47" spans="1:19" x14ac:dyDescent="0.3">
      <c r="A47" s="1"/>
      <c r="B47" s="2"/>
      <c r="C47" s="141"/>
      <c r="D47" s="177"/>
      <c r="E47" s="52" t="s">
        <v>55</v>
      </c>
      <c r="F47" s="108"/>
      <c r="G47" s="95"/>
      <c r="H47" s="34"/>
      <c r="I47" s="34"/>
      <c r="J47" s="109"/>
      <c r="K47" s="109"/>
      <c r="L47" s="28" t="str">
        <f>$J$8</f>
        <v/>
      </c>
      <c r="M47" s="36" t="str">
        <f>IF(OR(ISBLANK(F47),ISBLANK(G47),ISBLANK(H47),ISBLANK(I47),ISBLANK(J47),ISBLANK(K47),ISBLANK(L47),L47=""),"",((((H47+I47)/2)-J47-K47-L47)/((F47+G47)/2)*100))</f>
        <v/>
      </c>
      <c r="N47" s="131" t="str">
        <f>M47</f>
        <v/>
      </c>
      <c r="O47" s="131" t="str">
        <f>P47</f>
        <v/>
      </c>
      <c r="P47" s="132" t="str">
        <f>IF(OR(N47=""),"",N47/1000)</f>
        <v/>
      </c>
      <c r="Q47" s="2"/>
      <c r="S47" s="53"/>
    </row>
    <row r="48" spans="1:19" x14ac:dyDescent="0.3">
      <c r="A48" s="1"/>
      <c r="B48" s="2"/>
      <c r="C48" s="141"/>
      <c r="D48" s="178"/>
      <c r="E48" s="51"/>
      <c r="F48" s="79"/>
      <c r="G48" s="49"/>
      <c r="H48" s="49"/>
      <c r="I48" s="49"/>
      <c r="J48" s="49"/>
      <c r="K48" s="49"/>
      <c r="L48" s="21"/>
      <c r="M48" s="91"/>
      <c r="N48" s="21"/>
      <c r="O48" s="78"/>
      <c r="P48" s="91"/>
      <c r="Q48" s="2"/>
      <c r="S48" s="53"/>
    </row>
    <row r="49" spans="1:19" x14ac:dyDescent="0.3">
      <c r="A49" s="1"/>
      <c r="B49" s="2"/>
      <c r="C49" s="141"/>
      <c r="D49" s="178"/>
      <c r="E49" s="2"/>
      <c r="F49" s="2"/>
      <c r="G49" s="181" t="s">
        <v>50</v>
      </c>
      <c r="H49" s="169" t="s">
        <v>56</v>
      </c>
      <c r="I49" s="169"/>
      <c r="J49" s="169"/>
      <c r="K49" s="169"/>
      <c r="L49" s="169"/>
      <c r="M49" s="38"/>
      <c r="N49" s="43" t="s">
        <v>31</v>
      </c>
      <c r="O49" s="43" t="s">
        <v>31</v>
      </c>
      <c r="P49" s="44"/>
      <c r="Q49" s="2"/>
      <c r="S49" s="53"/>
    </row>
    <row r="50" spans="1:19" ht="30" x14ac:dyDescent="0.3">
      <c r="A50" s="1"/>
      <c r="B50" s="2"/>
      <c r="C50" s="141"/>
      <c r="D50" s="70"/>
      <c r="E50" s="23"/>
      <c r="F50" s="23"/>
      <c r="G50" s="182"/>
      <c r="H50" s="45" t="s">
        <v>25</v>
      </c>
      <c r="I50" s="47" t="s">
        <v>16</v>
      </c>
      <c r="J50" s="45" t="s">
        <v>52</v>
      </c>
      <c r="K50" s="93" t="s">
        <v>53</v>
      </c>
      <c r="L50" s="45" t="s">
        <v>32</v>
      </c>
      <c r="M50" s="46" t="s">
        <v>10</v>
      </c>
      <c r="N50" s="47" t="s">
        <v>9</v>
      </c>
      <c r="O50" s="47" t="s">
        <v>60</v>
      </c>
      <c r="P50" s="48" t="s">
        <v>5</v>
      </c>
      <c r="Q50" s="2"/>
      <c r="S50" s="53"/>
    </row>
    <row r="51" spans="1:19" x14ac:dyDescent="0.3">
      <c r="A51" s="1"/>
      <c r="B51" s="2"/>
      <c r="C51" s="141"/>
      <c r="D51" s="178"/>
      <c r="E51" s="23"/>
      <c r="F51" s="23"/>
      <c r="G51" s="52" t="s">
        <v>31</v>
      </c>
      <c r="H51" s="95"/>
      <c r="I51" s="106" t="str">
        <f>$J$14</f>
        <v/>
      </c>
      <c r="J51" s="34">
        <v>100</v>
      </c>
      <c r="K51" s="34"/>
      <c r="L51" s="34"/>
      <c r="M51" s="36" t="str">
        <f>IF(OR(ISBLANK(J51),ISBLANK(L51),ISBLANK(I51),ISBLANK(H51),ISBLANK(K51),I51=""),"",(I51*J51*(L51/K51)*(100/H51)))</f>
        <v/>
      </c>
      <c r="N51" s="131" t="str">
        <f>M51</f>
        <v/>
      </c>
      <c r="O51" s="131" t="str">
        <f>P51</f>
        <v/>
      </c>
      <c r="P51" s="132" t="str">
        <f>IF(OR(N51=""),"",N51/1000)</f>
        <v/>
      </c>
      <c r="Q51" s="2"/>
      <c r="S51" s="53"/>
    </row>
    <row r="52" spans="1:19" x14ac:dyDescent="0.3">
      <c r="A52" s="1"/>
      <c r="B52" s="2"/>
      <c r="C52" s="141"/>
      <c r="D52" s="178"/>
      <c r="E52" s="23"/>
      <c r="F52" s="23"/>
      <c r="G52" s="23"/>
      <c r="H52" s="51"/>
      <c r="I52" s="33"/>
      <c r="J52" s="10"/>
      <c r="K52" s="33"/>
      <c r="L52" s="33"/>
      <c r="M52" s="84"/>
      <c r="N52" s="21"/>
      <c r="O52" s="78"/>
      <c r="P52" s="84"/>
      <c r="Q52" s="2"/>
      <c r="S52" s="53"/>
    </row>
    <row r="53" spans="1:19" x14ac:dyDescent="0.3">
      <c r="A53" s="1"/>
      <c r="B53" s="2"/>
      <c r="C53" s="141"/>
      <c r="D53" s="178"/>
      <c r="E53" s="51"/>
      <c r="F53" s="23"/>
      <c r="G53" s="23"/>
      <c r="H53" s="49"/>
      <c r="I53" s="49"/>
      <c r="J53" s="49"/>
      <c r="K53" s="2"/>
      <c r="L53" s="159" t="s">
        <v>26</v>
      </c>
      <c r="M53" s="51"/>
      <c r="N53" s="138" t="s">
        <v>65</v>
      </c>
      <c r="O53" s="139"/>
      <c r="P53" s="44"/>
      <c r="Q53" s="2"/>
      <c r="S53" s="53"/>
    </row>
    <row r="54" spans="1:19" x14ac:dyDescent="0.3">
      <c r="A54" s="1"/>
      <c r="B54" s="2"/>
      <c r="C54" s="141"/>
      <c r="D54" s="178"/>
      <c r="E54" s="23"/>
      <c r="F54" s="23"/>
      <c r="G54" s="23"/>
      <c r="H54" s="23"/>
      <c r="I54" s="49"/>
      <c r="J54" s="49"/>
      <c r="K54" s="2"/>
      <c r="L54" s="161"/>
      <c r="M54" s="87" t="s">
        <v>10</v>
      </c>
      <c r="N54" s="47" t="s">
        <v>9</v>
      </c>
      <c r="O54" s="47" t="s">
        <v>60</v>
      </c>
      <c r="P54" s="48" t="s">
        <v>5</v>
      </c>
      <c r="Q54" s="2"/>
      <c r="S54" s="53"/>
    </row>
    <row r="55" spans="1:19" x14ac:dyDescent="0.3">
      <c r="A55" s="1"/>
      <c r="B55" s="2"/>
      <c r="C55" s="141"/>
      <c r="D55" s="178"/>
      <c r="E55" s="23"/>
      <c r="F55" s="23"/>
      <c r="G55" s="23"/>
      <c r="H55" s="23"/>
      <c r="I55" s="49"/>
      <c r="J55" s="49"/>
      <c r="K55" s="2"/>
      <c r="L55" s="43" t="s">
        <v>54</v>
      </c>
      <c r="M55" s="36" t="str">
        <f>IF(OR(N47=""),"",(N47))</f>
        <v/>
      </c>
      <c r="N55" s="133" t="str">
        <f>M55</f>
        <v/>
      </c>
      <c r="O55" s="131" t="str">
        <f>P55</f>
        <v/>
      </c>
      <c r="P55" s="132" t="str">
        <f>IF(OR(N55=""),"",N55/1000)</f>
        <v/>
      </c>
      <c r="Q55" s="2"/>
      <c r="S55" s="53"/>
    </row>
    <row r="56" spans="1:19" x14ac:dyDescent="0.3">
      <c r="A56" s="1"/>
      <c r="B56" s="2"/>
      <c r="C56" s="141"/>
      <c r="D56" s="178"/>
      <c r="E56" s="2"/>
      <c r="F56" s="2"/>
      <c r="G56" s="2"/>
      <c r="H56" s="2"/>
      <c r="I56" s="2"/>
      <c r="J56" s="2"/>
      <c r="K56" s="2"/>
      <c r="L56" s="94" t="s">
        <v>31</v>
      </c>
      <c r="M56" s="36" t="str">
        <f>IF(OR(N51=""),"",(N51))</f>
        <v/>
      </c>
      <c r="N56" s="131" t="str">
        <f>M56</f>
        <v/>
      </c>
      <c r="O56" s="131" t="str">
        <f>P56</f>
        <v/>
      </c>
      <c r="P56" s="132" t="str">
        <f>IF(OR(N56=""),"",N56/1000)</f>
        <v/>
      </c>
      <c r="Q56" s="2"/>
      <c r="S56" s="53"/>
    </row>
    <row r="57" spans="1:19" x14ac:dyDescent="0.3">
      <c r="A57" s="1"/>
      <c r="B57" s="2"/>
      <c r="C57" s="142"/>
      <c r="D57" s="179"/>
      <c r="E57" s="90"/>
      <c r="F57" s="90"/>
      <c r="G57" s="90"/>
      <c r="H57" s="90"/>
      <c r="I57" s="90"/>
      <c r="J57" s="90"/>
      <c r="K57" s="90"/>
      <c r="L57" s="94" t="s">
        <v>15</v>
      </c>
      <c r="M57" s="36" t="str">
        <f>IF(OR(N55="",N56=""),"",(N55+N56))</f>
        <v/>
      </c>
      <c r="N57" s="131" t="str">
        <f>M57</f>
        <v/>
      </c>
      <c r="O57" s="131" t="str">
        <f>P57</f>
        <v/>
      </c>
      <c r="P57" s="132" t="str">
        <f>IF(OR(N57=""),"",N57/1000)</f>
        <v/>
      </c>
      <c r="Q57" s="2"/>
      <c r="S57" s="53"/>
    </row>
    <row r="58" spans="1:19" x14ac:dyDescent="0.3">
      <c r="A58" s="1"/>
      <c r="B58" s="2"/>
      <c r="C58" s="57"/>
      <c r="D58" s="51"/>
      <c r="E58" s="58"/>
      <c r="F58" s="49"/>
      <c r="G58" s="21"/>
      <c r="H58" s="2"/>
      <c r="I58" s="2"/>
      <c r="J58" s="2"/>
      <c r="K58" s="2"/>
      <c r="L58" s="2"/>
      <c r="M58" s="2"/>
      <c r="N58" s="21"/>
      <c r="O58" s="21"/>
      <c r="P58" s="21"/>
      <c r="Q58" s="2"/>
      <c r="S58" s="53"/>
    </row>
    <row r="59" spans="1:19" ht="30" x14ac:dyDescent="0.3">
      <c r="A59" s="1"/>
      <c r="B59" s="2"/>
      <c r="C59" s="140">
        <v>4</v>
      </c>
      <c r="D59" s="159" t="s">
        <v>0</v>
      </c>
      <c r="E59" s="162" t="s">
        <v>49</v>
      </c>
      <c r="F59" s="180" t="s">
        <v>1</v>
      </c>
      <c r="G59" s="180"/>
      <c r="H59" s="172" t="s">
        <v>2</v>
      </c>
      <c r="I59" s="176"/>
      <c r="J59" s="41" t="s">
        <v>3</v>
      </c>
      <c r="K59" s="41" t="s">
        <v>4</v>
      </c>
      <c r="L59" s="43" t="s">
        <v>17</v>
      </c>
      <c r="M59" s="42"/>
      <c r="N59" s="43" t="s">
        <v>54</v>
      </c>
      <c r="O59" s="43" t="s">
        <v>54</v>
      </c>
      <c r="P59" s="44"/>
      <c r="Q59" s="2"/>
      <c r="S59" s="53"/>
    </row>
    <row r="60" spans="1:19" ht="19.5" x14ac:dyDescent="0.3">
      <c r="A60" s="1"/>
      <c r="B60" s="2"/>
      <c r="C60" s="141"/>
      <c r="D60" s="161"/>
      <c r="E60" s="163"/>
      <c r="F60" s="77" t="s">
        <v>12</v>
      </c>
      <c r="G60" s="77" t="s">
        <v>13</v>
      </c>
      <c r="H60" s="77" t="s">
        <v>21</v>
      </c>
      <c r="I60" s="77" t="s">
        <v>22</v>
      </c>
      <c r="J60" s="77" t="s">
        <v>63</v>
      </c>
      <c r="K60" s="77" t="s">
        <v>64</v>
      </c>
      <c r="L60" s="80" t="s">
        <v>18</v>
      </c>
      <c r="M60" s="81" t="s">
        <v>10</v>
      </c>
      <c r="N60" s="80" t="s">
        <v>9</v>
      </c>
      <c r="O60" s="47" t="s">
        <v>60</v>
      </c>
      <c r="P60" s="82" t="s">
        <v>5</v>
      </c>
      <c r="Q60" s="2"/>
      <c r="S60" s="53"/>
    </row>
    <row r="61" spans="1:19" x14ac:dyDescent="0.3">
      <c r="A61" s="1"/>
      <c r="B61" s="2"/>
      <c r="C61" s="141"/>
      <c r="D61" s="177"/>
      <c r="E61" s="52" t="s">
        <v>55</v>
      </c>
      <c r="F61" s="108"/>
      <c r="G61" s="95"/>
      <c r="H61" s="34"/>
      <c r="I61" s="34"/>
      <c r="J61" s="109"/>
      <c r="K61" s="109"/>
      <c r="L61" s="28" t="str">
        <f>$J$8</f>
        <v/>
      </c>
      <c r="M61" s="36" t="str">
        <f>IF(OR(ISBLANK(F61),ISBLANK(G61),ISBLANK(H61),ISBLANK(I61),ISBLANK(J61),ISBLANK(K61),ISBLANK(L61),L61=""),"",((((H61+I61)/2)-J61-K61-L61)/((F61+G61)/2)*100))</f>
        <v/>
      </c>
      <c r="N61" s="131" t="str">
        <f>M61</f>
        <v/>
      </c>
      <c r="O61" s="131" t="str">
        <f>P61</f>
        <v/>
      </c>
      <c r="P61" s="132" t="str">
        <f>IF(OR(N61=""),"",N61/1000)</f>
        <v/>
      </c>
      <c r="Q61" s="2"/>
      <c r="S61" s="53"/>
    </row>
    <row r="62" spans="1:19" x14ac:dyDescent="0.3">
      <c r="A62" s="1"/>
      <c r="B62" s="2"/>
      <c r="C62" s="141"/>
      <c r="D62" s="178"/>
      <c r="E62" s="51"/>
      <c r="F62" s="79"/>
      <c r="G62" s="49"/>
      <c r="H62" s="49"/>
      <c r="I62" s="49"/>
      <c r="J62" s="49"/>
      <c r="K62" s="49"/>
      <c r="L62" s="21"/>
      <c r="M62" s="91"/>
      <c r="N62" s="21"/>
      <c r="O62" s="78"/>
      <c r="P62" s="91"/>
      <c r="Q62" s="2"/>
      <c r="S62" s="53"/>
    </row>
    <row r="63" spans="1:19" x14ac:dyDescent="0.3">
      <c r="A63" s="1"/>
      <c r="B63" s="2"/>
      <c r="C63" s="141"/>
      <c r="D63" s="178"/>
      <c r="E63" s="2"/>
      <c r="F63" s="2"/>
      <c r="G63" s="181" t="s">
        <v>50</v>
      </c>
      <c r="H63" s="169" t="s">
        <v>56</v>
      </c>
      <c r="I63" s="169"/>
      <c r="J63" s="169"/>
      <c r="K63" s="169"/>
      <c r="L63" s="169"/>
      <c r="M63" s="38"/>
      <c r="N63" s="43" t="s">
        <v>31</v>
      </c>
      <c r="O63" s="43" t="s">
        <v>31</v>
      </c>
      <c r="P63" s="44"/>
      <c r="Q63" s="2"/>
      <c r="S63" s="53"/>
    </row>
    <row r="64" spans="1:19" ht="30" x14ac:dyDescent="0.3">
      <c r="A64" s="1"/>
      <c r="B64" s="2"/>
      <c r="C64" s="141"/>
      <c r="D64" s="70"/>
      <c r="E64" s="23"/>
      <c r="F64" s="23"/>
      <c r="G64" s="182"/>
      <c r="H64" s="45" t="s">
        <v>25</v>
      </c>
      <c r="I64" s="47" t="s">
        <v>16</v>
      </c>
      <c r="J64" s="45" t="s">
        <v>52</v>
      </c>
      <c r="K64" s="93" t="s">
        <v>53</v>
      </c>
      <c r="L64" s="45" t="s">
        <v>32</v>
      </c>
      <c r="M64" s="46" t="s">
        <v>10</v>
      </c>
      <c r="N64" s="47" t="s">
        <v>9</v>
      </c>
      <c r="O64" s="47" t="s">
        <v>60</v>
      </c>
      <c r="P64" s="48" t="s">
        <v>5</v>
      </c>
      <c r="Q64" s="2"/>
      <c r="S64" s="53"/>
    </row>
    <row r="65" spans="1:19" x14ac:dyDescent="0.3">
      <c r="A65" s="1"/>
      <c r="B65" s="2"/>
      <c r="C65" s="141"/>
      <c r="D65" s="178"/>
      <c r="E65" s="23"/>
      <c r="F65" s="23"/>
      <c r="G65" s="52" t="s">
        <v>31</v>
      </c>
      <c r="H65" s="95"/>
      <c r="I65" s="106" t="str">
        <f>$J$14</f>
        <v/>
      </c>
      <c r="J65" s="34">
        <v>100</v>
      </c>
      <c r="K65" s="34"/>
      <c r="L65" s="34"/>
      <c r="M65" s="36" t="str">
        <f>IF(OR(ISBLANK(J65),ISBLANK(L65),ISBLANK(I65),ISBLANK(H65),ISBLANK(K65),I65=""),"",(I65*J65*(L65/K65)*(100/H65)))</f>
        <v/>
      </c>
      <c r="N65" s="131" t="str">
        <f>M65</f>
        <v/>
      </c>
      <c r="O65" s="131" t="str">
        <f>P65</f>
        <v/>
      </c>
      <c r="P65" s="132" t="str">
        <f>IF(OR(N65=""),"",N65/1000)</f>
        <v/>
      </c>
      <c r="Q65" s="2"/>
      <c r="S65" s="53"/>
    </row>
    <row r="66" spans="1:19" x14ac:dyDescent="0.3">
      <c r="A66" s="1"/>
      <c r="B66" s="2"/>
      <c r="C66" s="141"/>
      <c r="D66" s="178"/>
      <c r="E66" s="23"/>
      <c r="F66" s="23"/>
      <c r="G66" s="23"/>
      <c r="H66" s="51"/>
      <c r="I66" s="33"/>
      <c r="J66" s="10"/>
      <c r="K66" s="33"/>
      <c r="L66" s="33"/>
      <c r="M66" s="84"/>
      <c r="N66" s="21"/>
      <c r="O66" s="78"/>
      <c r="P66" s="84"/>
      <c r="Q66" s="2"/>
      <c r="S66" s="53"/>
    </row>
    <row r="67" spans="1:19" x14ac:dyDescent="0.3">
      <c r="A67" s="1"/>
      <c r="B67" s="2"/>
      <c r="C67" s="141"/>
      <c r="D67" s="178"/>
      <c r="E67" s="51"/>
      <c r="F67" s="23"/>
      <c r="G67" s="23"/>
      <c r="H67" s="49"/>
      <c r="I67" s="49"/>
      <c r="J67" s="49"/>
      <c r="K67" s="2"/>
      <c r="L67" s="159" t="s">
        <v>26</v>
      </c>
      <c r="M67" s="51"/>
      <c r="N67" s="138" t="s">
        <v>65</v>
      </c>
      <c r="O67" s="139"/>
      <c r="P67" s="44"/>
      <c r="Q67" s="2"/>
      <c r="S67" s="53"/>
    </row>
    <row r="68" spans="1:19" x14ac:dyDescent="0.3">
      <c r="A68" s="1"/>
      <c r="B68" s="2"/>
      <c r="C68" s="141"/>
      <c r="D68" s="178"/>
      <c r="E68" s="23"/>
      <c r="F68" s="23"/>
      <c r="G68" s="23"/>
      <c r="H68" s="23"/>
      <c r="I68" s="49"/>
      <c r="J68" s="49"/>
      <c r="K68" s="2"/>
      <c r="L68" s="161"/>
      <c r="M68" s="87" t="s">
        <v>10</v>
      </c>
      <c r="N68" s="47" t="s">
        <v>9</v>
      </c>
      <c r="O68" s="47" t="s">
        <v>60</v>
      </c>
      <c r="P68" s="48" t="s">
        <v>5</v>
      </c>
      <c r="Q68" s="2"/>
      <c r="S68" s="53"/>
    </row>
    <row r="69" spans="1:19" x14ac:dyDescent="0.3">
      <c r="A69" s="1"/>
      <c r="B69" s="2"/>
      <c r="C69" s="141"/>
      <c r="D69" s="178"/>
      <c r="E69" s="23"/>
      <c r="F69" s="23"/>
      <c r="G69" s="23"/>
      <c r="H69" s="23"/>
      <c r="I69" s="49"/>
      <c r="J69" s="49"/>
      <c r="K69" s="2"/>
      <c r="L69" s="43" t="s">
        <v>54</v>
      </c>
      <c r="M69" s="36" t="str">
        <f>IF(OR(N61=""),"",(N61))</f>
        <v/>
      </c>
      <c r="N69" s="133" t="str">
        <f>M69</f>
        <v/>
      </c>
      <c r="O69" s="131" t="str">
        <f>P69</f>
        <v/>
      </c>
      <c r="P69" s="132" t="str">
        <f>IF(OR(N69=""),"",N69/1000)</f>
        <v/>
      </c>
      <c r="Q69" s="2"/>
      <c r="S69" s="53"/>
    </row>
    <row r="70" spans="1:19" x14ac:dyDescent="0.3">
      <c r="A70" s="1"/>
      <c r="B70" s="2"/>
      <c r="C70" s="141"/>
      <c r="D70" s="178"/>
      <c r="E70" s="2"/>
      <c r="F70" s="2"/>
      <c r="G70" s="2"/>
      <c r="H70" s="2"/>
      <c r="I70" s="2"/>
      <c r="J70" s="2"/>
      <c r="K70" s="2"/>
      <c r="L70" s="94" t="s">
        <v>31</v>
      </c>
      <c r="M70" s="36" t="str">
        <f>IF(OR(N65=""),"",(N65))</f>
        <v/>
      </c>
      <c r="N70" s="131" t="str">
        <f>M70</f>
        <v/>
      </c>
      <c r="O70" s="131" t="str">
        <f>P70</f>
        <v/>
      </c>
      <c r="P70" s="132" t="str">
        <f>IF(OR(N70=""),"",N70/1000)</f>
        <v/>
      </c>
      <c r="Q70" s="2"/>
      <c r="S70" s="53"/>
    </row>
    <row r="71" spans="1:19" x14ac:dyDescent="0.3">
      <c r="A71" s="1"/>
      <c r="B71" s="2"/>
      <c r="C71" s="142"/>
      <c r="D71" s="179"/>
      <c r="E71" s="90"/>
      <c r="F71" s="90"/>
      <c r="G71" s="90"/>
      <c r="H71" s="90"/>
      <c r="I71" s="90"/>
      <c r="J71" s="90"/>
      <c r="K71" s="90"/>
      <c r="L71" s="94" t="s">
        <v>15</v>
      </c>
      <c r="M71" s="36" t="str">
        <f>IF(OR(N69="",N70=""),"",(N69+N70))</f>
        <v/>
      </c>
      <c r="N71" s="131" t="str">
        <f>M71</f>
        <v/>
      </c>
      <c r="O71" s="131" t="str">
        <f>P71</f>
        <v/>
      </c>
      <c r="P71" s="132" t="str">
        <f>IF(OR(N71=""),"",N71/1000)</f>
        <v/>
      </c>
      <c r="Q71" s="2"/>
      <c r="S71" s="53"/>
    </row>
    <row r="72" spans="1:19" x14ac:dyDescent="0.3">
      <c r="A72" s="1"/>
      <c r="B72" s="2"/>
      <c r="C72" s="57"/>
      <c r="D72" s="51"/>
      <c r="E72" s="58"/>
      <c r="F72" s="49"/>
      <c r="G72" s="21"/>
      <c r="H72" s="2"/>
      <c r="I72" s="2"/>
      <c r="J72" s="2"/>
      <c r="K72" s="2"/>
      <c r="L72" s="2"/>
      <c r="M72" s="2"/>
      <c r="N72" s="21"/>
      <c r="O72" s="21"/>
      <c r="P72" s="21"/>
      <c r="Q72" s="2"/>
      <c r="S72" s="53"/>
    </row>
    <row r="73" spans="1:19" ht="30" x14ac:dyDescent="0.3">
      <c r="A73" s="1"/>
      <c r="B73" s="2"/>
      <c r="C73" s="140">
        <v>5</v>
      </c>
      <c r="D73" s="159" t="s">
        <v>0</v>
      </c>
      <c r="E73" s="162" t="s">
        <v>49</v>
      </c>
      <c r="F73" s="180" t="s">
        <v>1</v>
      </c>
      <c r="G73" s="180"/>
      <c r="H73" s="172" t="s">
        <v>2</v>
      </c>
      <c r="I73" s="176"/>
      <c r="J73" s="41" t="s">
        <v>3</v>
      </c>
      <c r="K73" s="41" t="s">
        <v>4</v>
      </c>
      <c r="L73" s="43" t="s">
        <v>17</v>
      </c>
      <c r="M73" s="42"/>
      <c r="N73" s="43" t="s">
        <v>54</v>
      </c>
      <c r="O73" s="43" t="s">
        <v>54</v>
      </c>
      <c r="P73" s="44"/>
      <c r="Q73" s="2"/>
      <c r="S73" s="53"/>
    </row>
    <row r="74" spans="1:19" ht="19.5" x14ac:dyDescent="0.3">
      <c r="A74" s="1"/>
      <c r="B74" s="2"/>
      <c r="C74" s="141"/>
      <c r="D74" s="161"/>
      <c r="E74" s="163"/>
      <c r="F74" s="77" t="s">
        <v>12</v>
      </c>
      <c r="G74" s="77" t="s">
        <v>13</v>
      </c>
      <c r="H74" s="77" t="s">
        <v>21</v>
      </c>
      <c r="I74" s="77" t="s">
        <v>22</v>
      </c>
      <c r="J74" s="77" t="s">
        <v>63</v>
      </c>
      <c r="K74" s="77" t="s">
        <v>64</v>
      </c>
      <c r="L74" s="80" t="s">
        <v>18</v>
      </c>
      <c r="M74" s="81" t="s">
        <v>10</v>
      </c>
      <c r="N74" s="80" t="s">
        <v>9</v>
      </c>
      <c r="O74" s="47" t="s">
        <v>60</v>
      </c>
      <c r="P74" s="82" t="s">
        <v>5</v>
      </c>
      <c r="Q74" s="2"/>
      <c r="S74" s="53"/>
    </row>
    <row r="75" spans="1:19" x14ac:dyDescent="0.3">
      <c r="A75" s="1"/>
      <c r="B75" s="2"/>
      <c r="C75" s="141"/>
      <c r="D75" s="177"/>
      <c r="E75" s="52" t="s">
        <v>55</v>
      </c>
      <c r="F75" s="108"/>
      <c r="G75" s="95"/>
      <c r="H75" s="34"/>
      <c r="I75" s="34"/>
      <c r="J75" s="109"/>
      <c r="K75" s="109"/>
      <c r="L75" s="28" t="str">
        <f>$J$8</f>
        <v/>
      </c>
      <c r="M75" s="36" t="str">
        <f>IF(OR(ISBLANK(F75),ISBLANK(G75),ISBLANK(H75),ISBLANK(I75),ISBLANK(J75),ISBLANK(K75),ISBLANK(L75),L75=""),"",((((H75+I75)/2)-J75-K75-L75)/((F75+G75)/2)*100))</f>
        <v/>
      </c>
      <c r="N75" s="131" t="str">
        <f>M75</f>
        <v/>
      </c>
      <c r="O75" s="131" t="str">
        <f>P75</f>
        <v/>
      </c>
      <c r="P75" s="132" t="str">
        <f>IF(OR(N75=""),"",N75/1000)</f>
        <v/>
      </c>
      <c r="Q75" s="2"/>
      <c r="S75" s="53"/>
    </row>
    <row r="76" spans="1:19" x14ac:dyDescent="0.3">
      <c r="A76" s="1"/>
      <c r="B76" s="2"/>
      <c r="C76" s="141"/>
      <c r="D76" s="178"/>
      <c r="E76" s="51"/>
      <c r="F76" s="79"/>
      <c r="G76" s="49"/>
      <c r="H76" s="49"/>
      <c r="I76" s="49"/>
      <c r="J76" s="49"/>
      <c r="K76" s="49"/>
      <c r="L76" s="21"/>
      <c r="M76" s="91"/>
      <c r="N76" s="21"/>
      <c r="O76" s="78"/>
      <c r="P76" s="91"/>
      <c r="Q76" s="2"/>
      <c r="S76" s="53"/>
    </row>
    <row r="77" spans="1:19" x14ac:dyDescent="0.3">
      <c r="A77" s="1"/>
      <c r="B77" s="2"/>
      <c r="C77" s="141"/>
      <c r="D77" s="178"/>
      <c r="E77" s="2"/>
      <c r="F77" s="2"/>
      <c r="G77" s="181" t="s">
        <v>50</v>
      </c>
      <c r="H77" s="169" t="s">
        <v>56</v>
      </c>
      <c r="I77" s="169"/>
      <c r="J77" s="169"/>
      <c r="K77" s="169"/>
      <c r="L77" s="169"/>
      <c r="M77" s="38"/>
      <c r="N77" s="43" t="s">
        <v>31</v>
      </c>
      <c r="O77" s="43" t="s">
        <v>31</v>
      </c>
      <c r="P77" s="44"/>
      <c r="Q77" s="2"/>
      <c r="S77" s="53"/>
    </row>
    <row r="78" spans="1:19" ht="30" x14ac:dyDescent="0.3">
      <c r="A78" s="1"/>
      <c r="B78" s="2"/>
      <c r="C78" s="141"/>
      <c r="D78" s="70"/>
      <c r="E78" s="23"/>
      <c r="F78" s="23"/>
      <c r="G78" s="182"/>
      <c r="H78" s="45" t="s">
        <v>25</v>
      </c>
      <c r="I78" s="47" t="s">
        <v>16</v>
      </c>
      <c r="J78" s="45" t="s">
        <v>52</v>
      </c>
      <c r="K78" s="93" t="s">
        <v>53</v>
      </c>
      <c r="L78" s="45" t="s">
        <v>32</v>
      </c>
      <c r="M78" s="46" t="s">
        <v>10</v>
      </c>
      <c r="N78" s="47" t="s">
        <v>9</v>
      </c>
      <c r="O78" s="47" t="s">
        <v>60</v>
      </c>
      <c r="P78" s="48" t="s">
        <v>5</v>
      </c>
      <c r="Q78" s="2"/>
      <c r="S78" s="53"/>
    </row>
    <row r="79" spans="1:19" x14ac:dyDescent="0.3">
      <c r="A79" s="1"/>
      <c r="B79" s="2"/>
      <c r="C79" s="141"/>
      <c r="D79" s="178"/>
      <c r="E79" s="23"/>
      <c r="F79" s="23"/>
      <c r="G79" s="52" t="s">
        <v>31</v>
      </c>
      <c r="H79" s="95"/>
      <c r="I79" s="106" t="str">
        <f>$J$14</f>
        <v/>
      </c>
      <c r="J79" s="34">
        <v>100</v>
      </c>
      <c r="K79" s="34"/>
      <c r="L79" s="34"/>
      <c r="M79" s="36" t="str">
        <f>IF(OR(ISBLANK(J79),ISBLANK(L79),ISBLANK(I79),ISBLANK(H79),ISBLANK(K79),I79=""),"",(I79*J79*(L79/K79)*(100/H79)))</f>
        <v/>
      </c>
      <c r="N79" s="131" t="str">
        <f>M79</f>
        <v/>
      </c>
      <c r="O79" s="131" t="str">
        <f>P79</f>
        <v/>
      </c>
      <c r="P79" s="132" t="str">
        <f>IF(OR(N79=""),"",N79/1000)</f>
        <v/>
      </c>
      <c r="Q79" s="2"/>
      <c r="S79" s="53"/>
    </row>
    <row r="80" spans="1:19" x14ac:dyDescent="0.3">
      <c r="A80" s="1"/>
      <c r="B80" s="2"/>
      <c r="C80" s="141"/>
      <c r="D80" s="178"/>
      <c r="E80" s="23"/>
      <c r="F80" s="23"/>
      <c r="G80" s="23"/>
      <c r="H80" s="51"/>
      <c r="I80" s="33"/>
      <c r="J80" s="10"/>
      <c r="K80" s="33"/>
      <c r="L80" s="33"/>
      <c r="M80" s="84"/>
      <c r="N80" s="21"/>
      <c r="O80" s="78"/>
      <c r="P80" s="84"/>
      <c r="Q80" s="2"/>
      <c r="S80" s="53"/>
    </row>
    <row r="81" spans="1:19" x14ac:dyDescent="0.3">
      <c r="A81" s="1"/>
      <c r="B81" s="2"/>
      <c r="C81" s="141"/>
      <c r="D81" s="178"/>
      <c r="E81" s="51"/>
      <c r="F81" s="23"/>
      <c r="G81" s="23"/>
      <c r="H81" s="49"/>
      <c r="I81" s="49"/>
      <c r="J81" s="49"/>
      <c r="K81" s="2"/>
      <c r="L81" s="159" t="s">
        <v>26</v>
      </c>
      <c r="M81" s="51"/>
      <c r="N81" s="138" t="s">
        <v>65</v>
      </c>
      <c r="O81" s="139"/>
      <c r="P81" s="44"/>
      <c r="Q81" s="2"/>
      <c r="S81" s="53"/>
    </row>
    <row r="82" spans="1:19" x14ac:dyDescent="0.3">
      <c r="A82" s="1"/>
      <c r="B82" s="2"/>
      <c r="C82" s="141"/>
      <c r="D82" s="178"/>
      <c r="E82" s="23"/>
      <c r="F82" s="23"/>
      <c r="G82" s="23"/>
      <c r="H82" s="23"/>
      <c r="I82" s="49"/>
      <c r="J82" s="49"/>
      <c r="K82" s="2"/>
      <c r="L82" s="161"/>
      <c r="M82" s="87" t="s">
        <v>10</v>
      </c>
      <c r="N82" s="47" t="s">
        <v>9</v>
      </c>
      <c r="O82" s="47" t="s">
        <v>60</v>
      </c>
      <c r="P82" s="48" t="s">
        <v>5</v>
      </c>
      <c r="Q82" s="2"/>
      <c r="S82" s="53"/>
    </row>
    <row r="83" spans="1:19" x14ac:dyDescent="0.3">
      <c r="A83" s="1"/>
      <c r="B83" s="2"/>
      <c r="C83" s="141"/>
      <c r="D83" s="178"/>
      <c r="E83" s="23"/>
      <c r="F83" s="23"/>
      <c r="G83" s="23"/>
      <c r="H83" s="23"/>
      <c r="I83" s="49"/>
      <c r="J83" s="49"/>
      <c r="K83" s="2"/>
      <c r="L83" s="43" t="s">
        <v>54</v>
      </c>
      <c r="M83" s="36" t="str">
        <f>IF(OR(N75=""),"",(N75))</f>
        <v/>
      </c>
      <c r="N83" s="133" t="str">
        <f>M83</f>
        <v/>
      </c>
      <c r="O83" s="131" t="str">
        <f>P83</f>
        <v/>
      </c>
      <c r="P83" s="132" t="str">
        <f>IF(OR(N83=""),"",N83/1000)</f>
        <v/>
      </c>
      <c r="Q83" s="2"/>
      <c r="S83" s="53"/>
    </row>
    <row r="84" spans="1:19" x14ac:dyDescent="0.3">
      <c r="A84" s="1"/>
      <c r="B84" s="2"/>
      <c r="C84" s="141"/>
      <c r="D84" s="178"/>
      <c r="E84" s="2"/>
      <c r="F84" s="2"/>
      <c r="G84" s="2"/>
      <c r="H84" s="2"/>
      <c r="I84" s="2"/>
      <c r="J84" s="2"/>
      <c r="K84" s="2"/>
      <c r="L84" s="94" t="s">
        <v>31</v>
      </c>
      <c r="M84" s="36" t="str">
        <f>IF(OR(N79=""),"",(N79))</f>
        <v/>
      </c>
      <c r="N84" s="131" t="str">
        <f>M84</f>
        <v/>
      </c>
      <c r="O84" s="131" t="str">
        <f>P84</f>
        <v/>
      </c>
      <c r="P84" s="132" t="str">
        <f>IF(OR(N84=""),"",N84/1000)</f>
        <v/>
      </c>
      <c r="Q84" s="2"/>
      <c r="S84" s="53"/>
    </row>
    <row r="85" spans="1:19" x14ac:dyDescent="0.3">
      <c r="A85" s="1"/>
      <c r="B85" s="2"/>
      <c r="C85" s="142"/>
      <c r="D85" s="179"/>
      <c r="E85" s="90"/>
      <c r="F85" s="90"/>
      <c r="G85" s="90"/>
      <c r="H85" s="90"/>
      <c r="I85" s="90"/>
      <c r="J85" s="90"/>
      <c r="K85" s="90"/>
      <c r="L85" s="94" t="s">
        <v>15</v>
      </c>
      <c r="M85" s="36" t="str">
        <f>IF(OR(N83="",N84=""),"",(N83+N84))</f>
        <v/>
      </c>
      <c r="N85" s="131" t="str">
        <f>M85</f>
        <v/>
      </c>
      <c r="O85" s="131" t="str">
        <f>P85</f>
        <v/>
      </c>
      <c r="P85" s="132" t="str">
        <f>IF(OR(N85=""),"",N85/1000)</f>
        <v/>
      </c>
      <c r="Q85" s="2"/>
      <c r="S85" s="53"/>
    </row>
    <row r="86" spans="1:19" x14ac:dyDescent="0.3">
      <c r="A86" s="1"/>
      <c r="B86" s="2"/>
      <c r="C86" s="57"/>
      <c r="D86" s="51"/>
      <c r="E86" s="58"/>
      <c r="F86" s="49"/>
      <c r="G86" s="21"/>
      <c r="H86" s="2"/>
      <c r="I86" s="2"/>
      <c r="J86" s="2"/>
      <c r="K86" s="2"/>
      <c r="L86" s="2"/>
      <c r="M86" s="2"/>
      <c r="N86" s="21"/>
      <c r="O86" s="21"/>
      <c r="P86" s="21"/>
      <c r="Q86" s="2"/>
      <c r="S86" s="53"/>
    </row>
    <row r="87" spans="1:19" ht="30" x14ac:dyDescent="0.3">
      <c r="A87" s="1"/>
      <c r="B87" s="2"/>
      <c r="C87" s="140">
        <v>6</v>
      </c>
      <c r="D87" s="159" t="s">
        <v>0</v>
      </c>
      <c r="E87" s="162" t="s">
        <v>49</v>
      </c>
      <c r="F87" s="180" t="s">
        <v>1</v>
      </c>
      <c r="G87" s="180"/>
      <c r="H87" s="172" t="s">
        <v>2</v>
      </c>
      <c r="I87" s="176"/>
      <c r="J87" s="41" t="s">
        <v>3</v>
      </c>
      <c r="K87" s="41" t="s">
        <v>4</v>
      </c>
      <c r="L87" s="43" t="s">
        <v>17</v>
      </c>
      <c r="M87" s="42"/>
      <c r="N87" s="43" t="s">
        <v>54</v>
      </c>
      <c r="O87" s="43" t="s">
        <v>54</v>
      </c>
      <c r="P87" s="44"/>
      <c r="Q87" s="2"/>
      <c r="S87" s="53"/>
    </row>
    <row r="88" spans="1:19" ht="19.5" x14ac:dyDescent="0.3">
      <c r="A88" s="1"/>
      <c r="B88" s="2"/>
      <c r="C88" s="141"/>
      <c r="D88" s="161"/>
      <c r="E88" s="163"/>
      <c r="F88" s="77" t="s">
        <v>12</v>
      </c>
      <c r="G88" s="77" t="s">
        <v>13</v>
      </c>
      <c r="H88" s="77" t="s">
        <v>21</v>
      </c>
      <c r="I88" s="77" t="s">
        <v>22</v>
      </c>
      <c r="J88" s="77" t="s">
        <v>63</v>
      </c>
      <c r="K88" s="77" t="s">
        <v>64</v>
      </c>
      <c r="L88" s="80" t="s">
        <v>18</v>
      </c>
      <c r="M88" s="81" t="s">
        <v>10</v>
      </c>
      <c r="N88" s="80" t="s">
        <v>9</v>
      </c>
      <c r="O88" s="47" t="s">
        <v>60</v>
      </c>
      <c r="P88" s="82" t="s">
        <v>5</v>
      </c>
      <c r="Q88" s="2"/>
      <c r="S88" s="53"/>
    </row>
    <row r="89" spans="1:19" x14ac:dyDescent="0.3">
      <c r="A89" s="1"/>
      <c r="B89" s="2"/>
      <c r="C89" s="141"/>
      <c r="D89" s="177"/>
      <c r="E89" s="52" t="s">
        <v>55</v>
      </c>
      <c r="F89" s="108"/>
      <c r="G89" s="95"/>
      <c r="H89" s="34"/>
      <c r="I89" s="34"/>
      <c r="J89" s="109"/>
      <c r="K89" s="109"/>
      <c r="L89" s="28" t="str">
        <f>$J$8</f>
        <v/>
      </c>
      <c r="M89" s="36" t="str">
        <f>IF(OR(ISBLANK(F89),ISBLANK(G89),ISBLANK(H89),ISBLANK(I89),ISBLANK(J89),ISBLANK(K89),ISBLANK(L89),L89=""),"",((((H89+I89)/2)-J89-K89-L89)/((F89+G89)/2)*100))</f>
        <v/>
      </c>
      <c r="N89" s="131" t="str">
        <f>M89</f>
        <v/>
      </c>
      <c r="O89" s="131" t="str">
        <f>P89</f>
        <v/>
      </c>
      <c r="P89" s="132" t="str">
        <f>IF(OR(N89=""),"",N89/1000)</f>
        <v/>
      </c>
      <c r="Q89" s="2"/>
      <c r="S89" s="53"/>
    </row>
    <row r="90" spans="1:19" x14ac:dyDescent="0.3">
      <c r="A90" s="1"/>
      <c r="B90" s="2"/>
      <c r="C90" s="141"/>
      <c r="D90" s="178"/>
      <c r="E90" s="51"/>
      <c r="F90" s="79"/>
      <c r="G90" s="49"/>
      <c r="H90" s="49"/>
      <c r="I90" s="49"/>
      <c r="J90" s="49"/>
      <c r="K90" s="49"/>
      <c r="L90" s="21"/>
      <c r="M90" s="91"/>
      <c r="N90" s="21"/>
      <c r="O90" s="78"/>
      <c r="P90" s="91"/>
      <c r="Q90" s="2"/>
      <c r="S90" s="53"/>
    </row>
    <row r="91" spans="1:19" x14ac:dyDescent="0.3">
      <c r="A91" s="1"/>
      <c r="B91" s="2"/>
      <c r="C91" s="141"/>
      <c r="D91" s="178"/>
      <c r="E91" s="2"/>
      <c r="F91" s="2"/>
      <c r="G91" s="181" t="s">
        <v>50</v>
      </c>
      <c r="H91" s="169" t="s">
        <v>56</v>
      </c>
      <c r="I91" s="169"/>
      <c r="J91" s="169"/>
      <c r="K91" s="169"/>
      <c r="L91" s="169"/>
      <c r="M91" s="38"/>
      <c r="N91" s="43" t="s">
        <v>31</v>
      </c>
      <c r="O91" s="43" t="s">
        <v>31</v>
      </c>
      <c r="P91" s="44"/>
      <c r="Q91" s="2"/>
      <c r="S91" s="53"/>
    </row>
    <row r="92" spans="1:19" ht="30" x14ac:dyDescent="0.3">
      <c r="A92" s="1"/>
      <c r="B92" s="2"/>
      <c r="C92" s="141"/>
      <c r="D92" s="70"/>
      <c r="E92" s="23"/>
      <c r="F92" s="23"/>
      <c r="G92" s="182"/>
      <c r="H92" s="45" t="s">
        <v>25</v>
      </c>
      <c r="I92" s="47" t="s">
        <v>16</v>
      </c>
      <c r="J92" s="45" t="s">
        <v>52</v>
      </c>
      <c r="K92" s="93" t="s">
        <v>53</v>
      </c>
      <c r="L92" s="45" t="s">
        <v>32</v>
      </c>
      <c r="M92" s="46" t="s">
        <v>10</v>
      </c>
      <c r="N92" s="47" t="s">
        <v>9</v>
      </c>
      <c r="O92" s="47" t="s">
        <v>60</v>
      </c>
      <c r="P92" s="48" t="s">
        <v>5</v>
      </c>
      <c r="Q92" s="2"/>
      <c r="S92" s="53"/>
    </row>
    <row r="93" spans="1:19" x14ac:dyDescent="0.3">
      <c r="A93" s="1"/>
      <c r="B93" s="2"/>
      <c r="C93" s="141"/>
      <c r="D93" s="178"/>
      <c r="E93" s="23"/>
      <c r="F93" s="23"/>
      <c r="G93" s="52" t="s">
        <v>31</v>
      </c>
      <c r="H93" s="95"/>
      <c r="I93" s="106" t="str">
        <f>$J$14</f>
        <v/>
      </c>
      <c r="J93" s="34">
        <v>100</v>
      </c>
      <c r="K93" s="34"/>
      <c r="L93" s="34"/>
      <c r="M93" s="36" t="str">
        <f>IF(OR(ISBLANK(J93),ISBLANK(L93),ISBLANK(I93),ISBLANK(H93),ISBLANK(K93),I93=""),"",(I93*J93*(L93/K93)*(100/H93)))</f>
        <v/>
      </c>
      <c r="N93" s="131" t="str">
        <f>M93</f>
        <v/>
      </c>
      <c r="O93" s="131" t="str">
        <f>P93</f>
        <v/>
      </c>
      <c r="P93" s="132" t="str">
        <f>IF(OR(N93=""),"",N93/1000)</f>
        <v/>
      </c>
      <c r="Q93" s="2"/>
      <c r="S93" s="53"/>
    </row>
    <row r="94" spans="1:19" x14ac:dyDescent="0.3">
      <c r="A94" s="1"/>
      <c r="B94" s="2"/>
      <c r="C94" s="141"/>
      <c r="D94" s="178"/>
      <c r="E94" s="23"/>
      <c r="F94" s="23"/>
      <c r="G94" s="23"/>
      <c r="H94" s="51"/>
      <c r="I94" s="33"/>
      <c r="J94" s="10"/>
      <c r="K94" s="33"/>
      <c r="L94" s="33"/>
      <c r="M94" s="84"/>
      <c r="N94" s="21"/>
      <c r="O94" s="78"/>
      <c r="P94" s="84"/>
      <c r="Q94" s="2"/>
      <c r="S94" s="53"/>
    </row>
    <row r="95" spans="1:19" x14ac:dyDescent="0.3">
      <c r="A95" s="1"/>
      <c r="B95" s="2"/>
      <c r="C95" s="141"/>
      <c r="D95" s="178"/>
      <c r="E95" s="51"/>
      <c r="F95" s="23"/>
      <c r="G95" s="23"/>
      <c r="H95" s="49"/>
      <c r="I95" s="49"/>
      <c r="J95" s="49"/>
      <c r="K95" s="2"/>
      <c r="L95" s="159" t="s">
        <v>26</v>
      </c>
      <c r="M95" s="51"/>
      <c r="N95" s="138" t="s">
        <v>65</v>
      </c>
      <c r="O95" s="139"/>
      <c r="P95" s="44"/>
      <c r="Q95" s="2"/>
      <c r="S95" s="53"/>
    </row>
    <row r="96" spans="1:19" x14ac:dyDescent="0.3">
      <c r="A96" s="1"/>
      <c r="B96" s="2"/>
      <c r="C96" s="141"/>
      <c r="D96" s="178"/>
      <c r="E96" s="23"/>
      <c r="F96" s="23"/>
      <c r="G96" s="23"/>
      <c r="H96" s="23"/>
      <c r="I96" s="49"/>
      <c r="J96" s="49"/>
      <c r="K96" s="2"/>
      <c r="L96" s="161"/>
      <c r="M96" s="87" t="s">
        <v>10</v>
      </c>
      <c r="N96" s="47" t="s">
        <v>9</v>
      </c>
      <c r="O96" s="47" t="s">
        <v>60</v>
      </c>
      <c r="P96" s="48" t="s">
        <v>5</v>
      </c>
      <c r="Q96" s="2"/>
      <c r="S96" s="53"/>
    </row>
    <row r="97" spans="1:19" x14ac:dyDescent="0.3">
      <c r="A97" s="1"/>
      <c r="B97" s="2"/>
      <c r="C97" s="141"/>
      <c r="D97" s="178"/>
      <c r="E97" s="23"/>
      <c r="F97" s="23"/>
      <c r="G97" s="23"/>
      <c r="H97" s="23"/>
      <c r="I97" s="49"/>
      <c r="J97" s="49"/>
      <c r="K97" s="2"/>
      <c r="L97" s="43" t="s">
        <v>54</v>
      </c>
      <c r="M97" s="36" t="str">
        <f>IF(OR(N89=""),"",(N89))</f>
        <v/>
      </c>
      <c r="N97" s="133" t="str">
        <f>M97</f>
        <v/>
      </c>
      <c r="O97" s="131" t="str">
        <f>P97</f>
        <v/>
      </c>
      <c r="P97" s="132" t="str">
        <f>IF(OR(N97=""),"",N97/1000)</f>
        <v/>
      </c>
      <c r="Q97" s="2"/>
      <c r="S97" s="53"/>
    </row>
    <row r="98" spans="1:19" x14ac:dyDescent="0.3">
      <c r="A98" s="1"/>
      <c r="B98" s="2"/>
      <c r="C98" s="141"/>
      <c r="D98" s="178"/>
      <c r="E98" s="2"/>
      <c r="F98" s="2"/>
      <c r="G98" s="2"/>
      <c r="H98" s="2"/>
      <c r="I98" s="2"/>
      <c r="J98" s="2"/>
      <c r="K98" s="2"/>
      <c r="L98" s="94" t="s">
        <v>31</v>
      </c>
      <c r="M98" s="36" t="str">
        <f>IF(OR(N93=""),"",(N93))</f>
        <v/>
      </c>
      <c r="N98" s="131" t="str">
        <f>M98</f>
        <v/>
      </c>
      <c r="O98" s="131" t="str">
        <f>P98</f>
        <v/>
      </c>
      <c r="P98" s="132" t="str">
        <f>IF(OR(N98=""),"",N98/1000)</f>
        <v/>
      </c>
      <c r="Q98" s="2"/>
      <c r="S98" s="53"/>
    </row>
    <row r="99" spans="1:19" x14ac:dyDescent="0.3">
      <c r="A99" s="1"/>
      <c r="B99" s="2"/>
      <c r="C99" s="142"/>
      <c r="D99" s="179"/>
      <c r="E99" s="90"/>
      <c r="F99" s="90"/>
      <c r="G99" s="90"/>
      <c r="H99" s="90"/>
      <c r="I99" s="90"/>
      <c r="J99" s="90"/>
      <c r="K99" s="90"/>
      <c r="L99" s="94" t="s">
        <v>15</v>
      </c>
      <c r="M99" s="36" t="str">
        <f>IF(OR(N97="",N98=""),"",(N97+N98))</f>
        <v/>
      </c>
      <c r="N99" s="131" t="str">
        <f>M99</f>
        <v/>
      </c>
      <c r="O99" s="131" t="str">
        <f>P99</f>
        <v/>
      </c>
      <c r="P99" s="132" t="str">
        <f>IF(OR(N99=""),"",N99/1000)</f>
        <v/>
      </c>
      <c r="Q99" s="2"/>
      <c r="S99" s="53"/>
    </row>
    <row r="100" spans="1:19" x14ac:dyDescent="0.3">
      <c r="A100" s="1"/>
      <c r="B100" s="2"/>
      <c r="C100" s="57"/>
      <c r="D100" s="51"/>
      <c r="E100" s="58"/>
      <c r="F100" s="49"/>
      <c r="G100" s="21"/>
      <c r="H100" s="2"/>
      <c r="I100" s="2"/>
      <c r="J100" s="2"/>
      <c r="K100" s="2"/>
      <c r="L100" s="2"/>
      <c r="M100" s="2"/>
      <c r="N100" s="21"/>
      <c r="O100" s="21"/>
      <c r="P100" s="21"/>
      <c r="Q100" s="2"/>
      <c r="S100" s="53"/>
    </row>
    <row r="101" spans="1:19" ht="30" x14ac:dyDescent="0.3">
      <c r="A101" s="1"/>
      <c r="B101" s="2"/>
      <c r="C101" s="140">
        <v>7</v>
      </c>
      <c r="D101" s="159" t="s">
        <v>0</v>
      </c>
      <c r="E101" s="162" t="s">
        <v>49</v>
      </c>
      <c r="F101" s="180" t="s">
        <v>1</v>
      </c>
      <c r="G101" s="180"/>
      <c r="H101" s="172" t="s">
        <v>2</v>
      </c>
      <c r="I101" s="176"/>
      <c r="J101" s="41" t="s">
        <v>3</v>
      </c>
      <c r="K101" s="41" t="s">
        <v>4</v>
      </c>
      <c r="L101" s="43" t="s">
        <v>17</v>
      </c>
      <c r="M101" s="42"/>
      <c r="N101" s="43" t="s">
        <v>54</v>
      </c>
      <c r="O101" s="43" t="s">
        <v>54</v>
      </c>
      <c r="P101" s="44"/>
      <c r="Q101" s="2"/>
      <c r="S101" s="53"/>
    </row>
    <row r="102" spans="1:19" ht="19.5" x14ac:dyDescent="0.3">
      <c r="A102" s="1"/>
      <c r="B102" s="2"/>
      <c r="C102" s="141"/>
      <c r="D102" s="161"/>
      <c r="E102" s="163"/>
      <c r="F102" s="77" t="s">
        <v>12</v>
      </c>
      <c r="G102" s="77" t="s">
        <v>13</v>
      </c>
      <c r="H102" s="77" t="s">
        <v>21</v>
      </c>
      <c r="I102" s="77" t="s">
        <v>22</v>
      </c>
      <c r="J102" s="77" t="s">
        <v>63</v>
      </c>
      <c r="K102" s="77" t="s">
        <v>64</v>
      </c>
      <c r="L102" s="80" t="s">
        <v>18</v>
      </c>
      <c r="M102" s="81" t="s">
        <v>10</v>
      </c>
      <c r="N102" s="80" t="s">
        <v>9</v>
      </c>
      <c r="O102" s="47" t="s">
        <v>60</v>
      </c>
      <c r="P102" s="82" t="s">
        <v>5</v>
      </c>
      <c r="Q102" s="2"/>
      <c r="S102" s="53"/>
    </row>
    <row r="103" spans="1:19" x14ac:dyDescent="0.3">
      <c r="A103" s="1"/>
      <c r="B103" s="2"/>
      <c r="C103" s="141"/>
      <c r="D103" s="177"/>
      <c r="E103" s="52" t="s">
        <v>55</v>
      </c>
      <c r="F103" s="108"/>
      <c r="G103" s="95"/>
      <c r="H103" s="34"/>
      <c r="I103" s="34"/>
      <c r="J103" s="109"/>
      <c r="K103" s="109"/>
      <c r="L103" s="28" t="str">
        <f>$J$8</f>
        <v/>
      </c>
      <c r="M103" s="36" t="str">
        <f>IF(OR(ISBLANK(F103),ISBLANK(G103),ISBLANK(H103),ISBLANK(I103),ISBLANK(J103),ISBLANK(K103),ISBLANK(L103),L103=""),"",((((H103+I103)/2)-J103-K103-L103)/((F103+G103)/2)*100))</f>
        <v/>
      </c>
      <c r="N103" s="131" t="str">
        <f>M103</f>
        <v/>
      </c>
      <c r="O103" s="131" t="str">
        <f>P103</f>
        <v/>
      </c>
      <c r="P103" s="132" t="str">
        <f>IF(OR(N103=""),"",N103/1000)</f>
        <v/>
      </c>
      <c r="Q103" s="2"/>
      <c r="S103" s="53"/>
    </row>
    <row r="104" spans="1:19" x14ac:dyDescent="0.3">
      <c r="A104" s="1"/>
      <c r="B104" s="2"/>
      <c r="C104" s="141"/>
      <c r="D104" s="178"/>
      <c r="E104" s="51"/>
      <c r="F104" s="79"/>
      <c r="G104" s="49"/>
      <c r="H104" s="49"/>
      <c r="I104" s="49"/>
      <c r="J104" s="49"/>
      <c r="K104" s="49"/>
      <c r="L104" s="21"/>
      <c r="M104" s="91"/>
      <c r="N104" s="21"/>
      <c r="O104" s="78"/>
      <c r="P104" s="91"/>
      <c r="Q104" s="2"/>
      <c r="S104" s="53"/>
    </row>
    <row r="105" spans="1:19" x14ac:dyDescent="0.3">
      <c r="A105" s="1"/>
      <c r="B105" s="2"/>
      <c r="C105" s="141"/>
      <c r="D105" s="178"/>
      <c r="E105" s="2"/>
      <c r="F105" s="2"/>
      <c r="G105" s="181" t="s">
        <v>50</v>
      </c>
      <c r="H105" s="169" t="s">
        <v>56</v>
      </c>
      <c r="I105" s="169"/>
      <c r="J105" s="169"/>
      <c r="K105" s="169"/>
      <c r="L105" s="169"/>
      <c r="M105" s="38"/>
      <c r="N105" s="43" t="s">
        <v>31</v>
      </c>
      <c r="O105" s="43" t="s">
        <v>31</v>
      </c>
      <c r="P105" s="44"/>
      <c r="Q105" s="2"/>
      <c r="S105" s="53"/>
    </row>
    <row r="106" spans="1:19" ht="30" x14ac:dyDescent="0.3">
      <c r="A106" s="1"/>
      <c r="B106" s="2"/>
      <c r="C106" s="141"/>
      <c r="D106" s="70"/>
      <c r="E106" s="23"/>
      <c r="F106" s="23"/>
      <c r="G106" s="182"/>
      <c r="H106" s="45" t="s">
        <v>25</v>
      </c>
      <c r="I106" s="47" t="s">
        <v>16</v>
      </c>
      <c r="J106" s="45" t="s">
        <v>52</v>
      </c>
      <c r="K106" s="93" t="s">
        <v>53</v>
      </c>
      <c r="L106" s="45" t="s">
        <v>32</v>
      </c>
      <c r="M106" s="46" t="s">
        <v>10</v>
      </c>
      <c r="N106" s="47" t="s">
        <v>9</v>
      </c>
      <c r="O106" s="47" t="s">
        <v>60</v>
      </c>
      <c r="P106" s="48" t="s">
        <v>5</v>
      </c>
      <c r="Q106" s="2"/>
      <c r="S106" s="53"/>
    </row>
    <row r="107" spans="1:19" x14ac:dyDescent="0.3">
      <c r="A107" s="1"/>
      <c r="B107" s="2"/>
      <c r="C107" s="141"/>
      <c r="D107" s="178"/>
      <c r="E107" s="23"/>
      <c r="F107" s="23"/>
      <c r="G107" s="52" t="s">
        <v>31</v>
      </c>
      <c r="H107" s="95"/>
      <c r="I107" s="106" t="str">
        <f>$J$14</f>
        <v/>
      </c>
      <c r="J107" s="34">
        <v>100</v>
      </c>
      <c r="K107" s="34"/>
      <c r="L107" s="34"/>
      <c r="M107" s="36" t="str">
        <f>IF(OR(ISBLANK(J107),ISBLANK(L107),ISBLANK(I107),ISBLANK(H107),ISBLANK(K107),I107=""),"",(I107*J107*(L107/K107)*(100/H107)))</f>
        <v/>
      </c>
      <c r="N107" s="131" t="str">
        <f>M107</f>
        <v/>
      </c>
      <c r="O107" s="131" t="str">
        <f>P107</f>
        <v/>
      </c>
      <c r="P107" s="132" t="str">
        <f>IF(OR(N107=""),"",N107/1000)</f>
        <v/>
      </c>
      <c r="Q107" s="2"/>
      <c r="S107" s="53"/>
    </row>
    <row r="108" spans="1:19" x14ac:dyDescent="0.3">
      <c r="A108" s="1"/>
      <c r="B108" s="2"/>
      <c r="C108" s="141"/>
      <c r="D108" s="178"/>
      <c r="E108" s="23"/>
      <c r="F108" s="23"/>
      <c r="G108" s="23"/>
      <c r="H108" s="51"/>
      <c r="I108" s="33"/>
      <c r="J108" s="10"/>
      <c r="K108" s="33"/>
      <c r="L108" s="33"/>
      <c r="M108" s="84"/>
      <c r="N108" s="21"/>
      <c r="O108" s="78"/>
      <c r="P108" s="84"/>
      <c r="Q108" s="2"/>
      <c r="S108" s="53"/>
    </row>
    <row r="109" spans="1:19" x14ac:dyDescent="0.3">
      <c r="A109" s="1"/>
      <c r="B109" s="2"/>
      <c r="C109" s="141"/>
      <c r="D109" s="178"/>
      <c r="E109" s="51"/>
      <c r="F109" s="23"/>
      <c r="G109" s="23"/>
      <c r="H109" s="49"/>
      <c r="I109" s="49"/>
      <c r="J109" s="49"/>
      <c r="K109" s="2"/>
      <c r="L109" s="159" t="s">
        <v>26</v>
      </c>
      <c r="M109" s="51"/>
      <c r="N109" s="138" t="s">
        <v>65</v>
      </c>
      <c r="O109" s="139"/>
      <c r="P109" s="44"/>
      <c r="Q109" s="2"/>
      <c r="S109" s="53"/>
    </row>
    <row r="110" spans="1:19" x14ac:dyDescent="0.3">
      <c r="A110" s="1"/>
      <c r="B110" s="2"/>
      <c r="C110" s="141"/>
      <c r="D110" s="178"/>
      <c r="E110" s="23"/>
      <c r="F110" s="23"/>
      <c r="G110" s="23"/>
      <c r="H110" s="23"/>
      <c r="I110" s="49"/>
      <c r="J110" s="49"/>
      <c r="K110" s="2"/>
      <c r="L110" s="161"/>
      <c r="M110" s="87" t="s">
        <v>10</v>
      </c>
      <c r="N110" s="47" t="s">
        <v>9</v>
      </c>
      <c r="O110" s="47" t="s">
        <v>60</v>
      </c>
      <c r="P110" s="48" t="s">
        <v>5</v>
      </c>
      <c r="Q110" s="2"/>
      <c r="S110" s="53"/>
    </row>
    <row r="111" spans="1:19" x14ac:dyDescent="0.3">
      <c r="A111" s="1"/>
      <c r="B111" s="2"/>
      <c r="C111" s="141"/>
      <c r="D111" s="178"/>
      <c r="E111" s="23"/>
      <c r="F111" s="23"/>
      <c r="G111" s="23"/>
      <c r="H111" s="23"/>
      <c r="I111" s="49"/>
      <c r="J111" s="49"/>
      <c r="K111" s="2"/>
      <c r="L111" s="43" t="s">
        <v>54</v>
      </c>
      <c r="M111" s="36" t="str">
        <f>IF(OR(N103=""),"",(N103))</f>
        <v/>
      </c>
      <c r="N111" s="133" t="str">
        <f>M111</f>
        <v/>
      </c>
      <c r="O111" s="131" t="str">
        <f>P111</f>
        <v/>
      </c>
      <c r="P111" s="132" t="str">
        <f>IF(OR(N111=""),"",N111/1000)</f>
        <v/>
      </c>
      <c r="Q111" s="2"/>
      <c r="S111" s="53"/>
    </row>
    <row r="112" spans="1:19" x14ac:dyDescent="0.3">
      <c r="A112" s="1"/>
      <c r="B112" s="2"/>
      <c r="C112" s="141"/>
      <c r="D112" s="178"/>
      <c r="E112" s="2"/>
      <c r="F112" s="2"/>
      <c r="G112" s="2"/>
      <c r="H112" s="2"/>
      <c r="I112" s="2"/>
      <c r="J112" s="2"/>
      <c r="K112" s="2"/>
      <c r="L112" s="94" t="s">
        <v>31</v>
      </c>
      <c r="M112" s="36" t="str">
        <f>IF(OR(N107=""),"",(N107))</f>
        <v/>
      </c>
      <c r="N112" s="131" t="str">
        <f>M112</f>
        <v/>
      </c>
      <c r="O112" s="131" t="str">
        <f>P112</f>
        <v/>
      </c>
      <c r="P112" s="132" t="str">
        <f>IF(OR(N112=""),"",N112/1000)</f>
        <v/>
      </c>
      <c r="Q112" s="2"/>
      <c r="S112" s="53"/>
    </row>
    <row r="113" spans="1:19" x14ac:dyDescent="0.3">
      <c r="A113" s="1"/>
      <c r="B113" s="2"/>
      <c r="C113" s="142"/>
      <c r="D113" s="179"/>
      <c r="E113" s="90"/>
      <c r="F113" s="90"/>
      <c r="G113" s="90"/>
      <c r="H113" s="90"/>
      <c r="I113" s="90"/>
      <c r="J113" s="90"/>
      <c r="K113" s="90"/>
      <c r="L113" s="94" t="s">
        <v>15</v>
      </c>
      <c r="M113" s="36" t="str">
        <f>IF(OR(N111="",N112=""),"",(N111+N112))</f>
        <v/>
      </c>
      <c r="N113" s="131" t="str">
        <f>M113</f>
        <v/>
      </c>
      <c r="O113" s="131" t="str">
        <f>P113</f>
        <v/>
      </c>
      <c r="P113" s="132" t="str">
        <f>IF(OR(N113=""),"",N113/1000)</f>
        <v/>
      </c>
      <c r="Q113" s="2"/>
      <c r="S113" s="53"/>
    </row>
    <row r="114" spans="1:19" x14ac:dyDescent="0.3">
      <c r="A114" s="1"/>
      <c r="B114" s="2"/>
      <c r="C114" s="57"/>
      <c r="D114" s="51"/>
      <c r="E114" s="58"/>
      <c r="F114" s="49"/>
      <c r="G114" s="21"/>
      <c r="H114" s="2"/>
      <c r="I114" s="2"/>
      <c r="J114" s="2"/>
      <c r="K114" s="2"/>
      <c r="L114" s="2"/>
      <c r="M114" s="2"/>
      <c r="N114" s="21"/>
      <c r="O114" s="21"/>
      <c r="P114" s="21"/>
      <c r="Q114" s="2"/>
      <c r="S114" s="53"/>
    </row>
    <row r="115" spans="1:19" ht="30" x14ac:dyDescent="0.3">
      <c r="A115" s="1"/>
      <c r="B115" s="2"/>
      <c r="C115" s="140">
        <v>8</v>
      </c>
      <c r="D115" s="159" t="s">
        <v>0</v>
      </c>
      <c r="E115" s="162" t="s">
        <v>49</v>
      </c>
      <c r="F115" s="180" t="s">
        <v>1</v>
      </c>
      <c r="G115" s="180"/>
      <c r="H115" s="172" t="s">
        <v>2</v>
      </c>
      <c r="I115" s="176"/>
      <c r="J115" s="41" t="s">
        <v>3</v>
      </c>
      <c r="K115" s="41" t="s">
        <v>4</v>
      </c>
      <c r="L115" s="43" t="s">
        <v>17</v>
      </c>
      <c r="M115" s="42"/>
      <c r="N115" s="43" t="s">
        <v>54</v>
      </c>
      <c r="O115" s="43" t="s">
        <v>54</v>
      </c>
      <c r="P115" s="44"/>
      <c r="Q115" s="2"/>
      <c r="S115" s="53"/>
    </row>
    <row r="116" spans="1:19" ht="19.5" x14ac:dyDescent="0.3">
      <c r="A116" s="1"/>
      <c r="B116" s="2"/>
      <c r="C116" s="141"/>
      <c r="D116" s="161"/>
      <c r="E116" s="163"/>
      <c r="F116" s="77" t="s">
        <v>12</v>
      </c>
      <c r="G116" s="77" t="s">
        <v>13</v>
      </c>
      <c r="H116" s="77" t="s">
        <v>21</v>
      </c>
      <c r="I116" s="77" t="s">
        <v>22</v>
      </c>
      <c r="J116" s="77" t="s">
        <v>63</v>
      </c>
      <c r="K116" s="77" t="s">
        <v>64</v>
      </c>
      <c r="L116" s="80" t="s">
        <v>18</v>
      </c>
      <c r="M116" s="81" t="s">
        <v>10</v>
      </c>
      <c r="N116" s="80" t="s">
        <v>9</v>
      </c>
      <c r="O116" s="47" t="s">
        <v>60</v>
      </c>
      <c r="P116" s="82" t="s">
        <v>5</v>
      </c>
      <c r="Q116" s="2"/>
      <c r="S116" s="53"/>
    </row>
    <row r="117" spans="1:19" x14ac:dyDescent="0.3">
      <c r="A117" s="1"/>
      <c r="B117" s="2"/>
      <c r="C117" s="141"/>
      <c r="D117" s="177"/>
      <c r="E117" s="52" t="s">
        <v>55</v>
      </c>
      <c r="F117" s="108"/>
      <c r="G117" s="95"/>
      <c r="H117" s="34"/>
      <c r="I117" s="34"/>
      <c r="J117" s="109"/>
      <c r="K117" s="109"/>
      <c r="L117" s="28" t="str">
        <f>$J$8</f>
        <v/>
      </c>
      <c r="M117" s="36" t="str">
        <f>IF(OR(ISBLANK(F117),ISBLANK(G117),ISBLANK(H117),ISBLANK(I117),ISBLANK(J117),ISBLANK(K117),ISBLANK(L117),L117=""),"",((((H117+I117)/2)-J117-K117-L117)/((F117+G117)/2)*100))</f>
        <v/>
      </c>
      <c r="N117" s="131" t="str">
        <f>M117</f>
        <v/>
      </c>
      <c r="O117" s="131" t="str">
        <f>P117</f>
        <v/>
      </c>
      <c r="P117" s="132" t="str">
        <f>IF(OR(N117=""),"",N117/1000)</f>
        <v/>
      </c>
      <c r="Q117" s="2"/>
      <c r="S117" s="53"/>
    </row>
    <row r="118" spans="1:19" x14ac:dyDescent="0.3">
      <c r="A118" s="1"/>
      <c r="B118" s="2"/>
      <c r="C118" s="141"/>
      <c r="D118" s="178"/>
      <c r="E118" s="51"/>
      <c r="F118" s="79"/>
      <c r="G118" s="49"/>
      <c r="H118" s="49"/>
      <c r="I118" s="49"/>
      <c r="J118" s="49"/>
      <c r="K118" s="49"/>
      <c r="L118" s="21"/>
      <c r="M118" s="91"/>
      <c r="N118" s="21"/>
      <c r="O118" s="78"/>
      <c r="P118" s="91"/>
      <c r="Q118" s="2"/>
      <c r="S118" s="53"/>
    </row>
    <row r="119" spans="1:19" x14ac:dyDescent="0.3">
      <c r="A119" s="1"/>
      <c r="B119" s="2"/>
      <c r="C119" s="141"/>
      <c r="D119" s="178"/>
      <c r="E119" s="2"/>
      <c r="F119" s="2"/>
      <c r="G119" s="181" t="s">
        <v>50</v>
      </c>
      <c r="H119" s="169" t="s">
        <v>56</v>
      </c>
      <c r="I119" s="169"/>
      <c r="J119" s="169"/>
      <c r="K119" s="169"/>
      <c r="L119" s="169"/>
      <c r="M119" s="38"/>
      <c r="N119" s="43" t="s">
        <v>31</v>
      </c>
      <c r="O119" s="43" t="s">
        <v>31</v>
      </c>
      <c r="P119" s="44"/>
      <c r="Q119" s="2"/>
      <c r="S119" s="53"/>
    </row>
    <row r="120" spans="1:19" ht="30" x14ac:dyDescent="0.3">
      <c r="A120" s="1"/>
      <c r="B120" s="2"/>
      <c r="C120" s="141"/>
      <c r="D120" s="70"/>
      <c r="E120" s="23"/>
      <c r="F120" s="23"/>
      <c r="G120" s="182"/>
      <c r="H120" s="45" t="s">
        <v>25</v>
      </c>
      <c r="I120" s="47" t="s">
        <v>16</v>
      </c>
      <c r="J120" s="45" t="s">
        <v>52</v>
      </c>
      <c r="K120" s="93" t="s">
        <v>53</v>
      </c>
      <c r="L120" s="45" t="s">
        <v>32</v>
      </c>
      <c r="M120" s="46" t="s">
        <v>10</v>
      </c>
      <c r="N120" s="47" t="s">
        <v>9</v>
      </c>
      <c r="O120" s="47" t="s">
        <v>60</v>
      </c>
      <c r="P120" s="48" t="s">
        <v>5</v>
      </c>
      <c r="Q120" s="2"/>
      <c r="S120" s="53"/>
    </row>
    <row r="121" spans="1:19" x14ac:dyDescent="0.3">
      <c r="A121" s="1"/>
      <c r="B121" s="2"/>
      <c r="C121" s="141"/>
      <c r="D121" s="178"/>
      <c r="E121" s="23"/>
      <c r="F121" s="23"/>
      <c r="G121" s="52" t="s">
        <v>31</v>
      </c>
      <c r="H121" s="95"/>
      <c r="I121" s="106" t="str">
        <f>$J$14</f>
        <v/>
      </c>
      <c r="J121" s="34">
        <v>100</v>
      </c>
      <c r="K121" s="34"/>
      <c r="L121" s="34"/>
      <c r="M121" s="36" t="str">
        <f>IF(OR(ISBLANK(J121),ISBLANK(L121),ISBLANK(I121),ISBLANK(H121),ISBLANK(K121),I121=""),"",(I121*J121*(L121/K121)*(100/H121)))</f>
        <v/>
      </c>
      <c r="N121" s="131" t="str">
        <f>M121</f>
        <v/>
      </c>
      <c r="O121" s="131" t="str">
        <f>P121</f>
        <v/>
      </c>
      <c r="P121" s="132" t="str">
        <f>IF(OR(N121=""),"",N121/1000)</f>
        <v/>
      </c>
      <c r="Q121" s="2"/>
      <c r="S121" s="53"/>
    </row>
    <row r="122" spans="1:19" x14ac:dyDescent="0.3">
      <c r="A122" s="1"/>
      <c r="B122" s="2"/>
      <c r="C122" s="141"/>
      <c r="D122" s="178"/>
      <c r="E122" s="23"/>
      <c r="F122" s="23"/>
      <c r="G122" s="23"/>
      <c r="H122" s="51"/>
      <c r="I122" s="33"/>
      <c r="J122" s="10"/>
      <c r="K122" s="33"/>
      <c r="L122" s="33"/>
      <c r="M122" s="84"/>
      <c r="N122" s="21"/>
      <c r="O122" s="78"/>
      <c r="P122" s="84"/>
      <c r="Q122" s="2"/>
      <c r="S122" s="53"/>
    </row>
    <row r="123" spans="1:19" x14ac:dyDescent="0.3">
      <c r="A123" s="1"/>
      <c r="B123" s="2"/>
      <c r="C123" s="141"/>
      <c r="D123" s="178"/>
      <c r="E123" s="51"/>
      <c r="F123" s="23"/>
      <c r="G123" s="23"/>
      <c r="H123" s="49"/>
      <c r="I123" s="49"/>
      <c r="J123" s="49"/>
      <c r="K123" s="2"/>
      <c r="L123" s="159" t="s">
        <v>26</v>
      </c>
      <c r="M123" s="51"/>
      <c r="N123" s="138" t="s">
        <v>65</v>
      </c>
      <c r="O123" s="139"/>
      <c r="P123" s="44"/>
      <c r="Q123" s="2"/>
      <c r="S123" s="53"/>
    </row>
    <row r="124" spans="1:19" x14ac:dyDescent="0.3">
      <c r="A124" s="1"/>
      <c r="B124" s="2"/>
      <c r="C124" s="141"/>
      <c r="D124" s="178"/>
      <c r="E124" s="23"/>
      <c r="F124" s="23"/>
      <c r="G124" s="23"/>
      <c r="H124" s="23"/>
      <c r="I124" s="49"/>
      <c r="J124" s="49"/>
      <c r="K124" s="2"/>
      <c r="L124" s="161"/>
      <c r="M124" s="87" t="s">
        <v>10</v>
      </c>
      <c r="N124" s="47" t="s">
        <v>9</v>
      </c>
      <c r="O124" s="47" t="s">
        <v>60</v>
      </c>
      <c r="P124" s="48" t="s">
        <v>5</v>
      </c>
      <c r="Q124" s="2"/>
      <c r="S124" s="53"/>
    </row>
    <row r="125" spans="1:19" x14ac:dyDescent="0.3">
      <c r="A125" s="1"/>
      <c r="B125" s="2"/>
      <c r="C125" s="141"/>
      <c r="D125" s="178"/>
      <c r="E125" s="23"/>
      <c r="F125" s="23"/>
      <c r="G125" s="23"/>
      <c r="H125" s="23"/>
      <c r="I125" s="49"/>
      <c r="J125" s="49"/>
      <c r="K125" s="2"/>
      <c r="L125" s="43" t="s">
        <v>54</v>
      </c>
      <c r="M125" s="36" t="str">
        <f>IF(OR(N117=""),"",(N117))</f>
        <v/>
      </c>
      <c r="N125" s="133" t="str">
        <f>M125</f>
        <v/>
      </c>
      <c r="O125" s="131" t="str">
        <f>P125</f>
        <v/>
      </c>
      <c r="P125" s="132" t="str">
        <f>IF(OR(N125=""),"",N125/1000)</f>
        <v/>
      </c>
      <c r="Q125" s="2"/>
      <c r="S125" s="53"/>
    </row>
    <row r="126" spans="1:19" x14ac:dyDescent="0.3">
      <c r="A126" s="1"/>
      <c r="B126" s="2"/>
      <c r="C126" s="141"/>
      <c r="D126" s="178"/>
      <c r="E126" s="2"/>
      <c r="F126" s="2"/>
      <c r="G126" s="2"/>
      <c r="H126" s="2"/>
      <c r="I126" s="2"/>
      <c r="J126" s="2"/>
      <c r="K126" s="2"/>
      <c r="L126" s="94" t="s">
        <v>31</v>
      </c>
      <c r="M126" s="36" t="str">
        <f>IF(OR(N121=""),"",(N121))</f>
        <v/>
      </c>
      <c r="N126" s="131" t="str">
        <f>M126</f>
        <v/>
      </c>
      <c r="O126" s="131" t="str">
        <f>P126</f>
        <v/>
      </c>
      <c r="P126" s="132" t="str">
        <f>IF(OR(N126=""),"",N126/1000)</f>
        <v/>
      </c>
      <c r="Q126" s="2"/>
      <c r="S126" s="53"/>
    </row>
    <row r="127" spans="1:19" x14ac:dyDescent="0.3">
      <c r="A127" s="1"/>
      <c r="B127" s="2"/>
      <c r="C127" s="142"/>
      <c r="D127" s="179"/>
      <c r="E127" s="90"/>
      <c r="F127" s="90"/>
      <c r="G127" s="90"/>
      <c r="H127" s="90"/>
      <c r="I127" s="90"/>
      <c r="J127" s="90"/>
      <c r="K127" s="90"/>
      <c r="L127" s="94" t="s">
        <v>15</v>
      </c>
      <c r="M127" s="36" t="str">
        <f>IF(OR(N125="",N126=""),"",(N125+N126))</f>
        <v/>
      </c>
      <c r="N127" s="131" t="str">
        <f>M127</f>
        <v/>
      </c>
      <c r="O127" s="131" t="str">
        <f>P127</f>
        <v/>
      </c>
      <c r="P127" s="132" t="str">
        <f>IF(OR(N127=""),"",N127/1000)</f>
        <v/>
      </c>
      <c r="Q127" s="2"/>
      <c r="S127" s="53"/>
    </row>
    <row r="128" spans="1:19" x14ac:dyDescent="0.3">
      <c r="A128" s="1"/>
      <c r="B128" s="2"/>
      <c r="C128" s="57"/>
      <c r="D128" s="51"/>
      <c r="E128" s="58"/>
      <c r="F128" s="49"/>
      <c r="G128" s="21"/>
      <c r="H128" s="2"/>
      <c r="I128" s="2"/>
      <c r="J128" s="2"/>
      <c r="K128" s="2"/>
      <c r="L128" s="2"/>
      <c r="M128" s="2"/>
      <c r="N128" s="21"/>
      <c r="O128" s="21"/>
      <c r="P128" s="21"/>
      <c r="Q128" s="2"/>
      <c r="S128" s="53"/>
    </row>
    <row r="129" spans="1:19" ht="30" x14ac:dyDescent="0.3">
      <c r="A129" s="1"/>
      <c r="B129" s="2"/>
      <c r="C129" s="140">
        <v>9</v>
      </c>
      <c r="D129" s="159" t="s">
        <v>0</v>
      </c>
      <c r="E129" s="162" t="s">
        <v>49</v>
      </c>
      <c r="F129" s="180" t="s">
        <v>1</v>
      </c>
      <c r="G129" s="180"/>
      <c r="H129" s="172" t="s">
        <v>2</v>
      </c>
      <c r="I129" s="176"/>
      <c r="J129" s="41" t="s">
        <v>3</v>
      </c>
      <c r="K129" s="41" t="s">
        <v>4</v>
      </c>
      <c r="L129" s="43" t="s">
        <v>17</v>
      </c>
      <c r="M129" s="42"/>
      <c r="N129" s="43" t="s">
        <v>54</v>
      </c>
      <c r="O129" s="43" t="s">
        <v>54</v>
      </c>
      <c r="P129" s="44"/>
      <c r="Q129" s="2"/>
      <c r="S129" s="53"/>
    </row>
    <row r="130" spans="1:19" ht="19.5" x14ac:dyDescent="0.3">
      <c r="A130" s="1"/>
      <c r="B130" s="2"/>
      <c r="C130" s="141"/>
      <c r="D130" s="161"/>
      <c r="E130" s="163"/>
      <c r="F130" s="77" t="s">
        <v>12</v>
      </c>
      <c r="G130" s="77" t="s">
        <v>13</v>
      </c>
      <c r="H130" s="77" t="s">
        <v>21</v>
      </c>
      <c r="I130" s="77" t="s">
        <v>22</v>
      </c>
      <c r="J130" s="77" t="s">
        <v>63</v>
      </c>
      <c r="K130" s="77" t="s">
        <v>64</v>
      </c>
      <c r="L130" s="80" t="s">
        <v>18</v>
      </c>
      <c r="M130" s="81" t="s">
        <v>10</v>
      </c>
      <c r="N130" s="80" t="s">
        <v>9</v>
      </c>
      <c r="O130" s="47" t="s">
        <v>60</v>
      </c>
      <c r="P130" s="82" t="s">
        <v>5</v>
      </c>
      <c r="Q130" s="2"/>
      <c r="S130" s="53"/>
    </row>
    <row r="131" spans="1:19" x14ac:dyDescent="0.3">
      <c r="A131" s="1"/>
      <c r="B131" s="2"/>
      <c r="C131" s="141"/>
      <c r="D131" s="177"/>
      <c r="E131" s="52" t="s">
        <v>55</v>
      </c>
      <c r="F131" s="108"/>
      <c r="G131" s="95"/>
      <c r="H131" s="34"/>
      <c r="I131" s="34"/>
      <c r="J131" s="109"/>
      <c r="K131" s="109"/>
      <c r="L131" s="28" t="str">
        <f>$J$8</f>
        <v/>
      </c>
      <c r="M131" s="36" t="str">
        <f>IF(OR(ISBLANK(F131),ISBLANK(G131),ISBLANK(H131),ISBLANK(I131),ISBLANK(J131),ISBLANK(K131),ISBLANK(L131),L131=""),"",((((H131+I131)/2)-J131-K131-L131)/((F131+G131)/2)*100))</f>
        <v/>
      </c>
      <c r="N131" s="131" t="str">
        <f>M131</f>
        <v/>
      </c>
      <c r="O131" s="131" t="str">
        <f>P131</f>
        <v/>
      </c>
      <c r="P131" s="132" t="str">
        <f>IF(OR(N131=""),"",N131/1000)</f>
        <v/>
      </c>
      <c r="Q131" s="2"/>
      <c r="S131" s="53"/>
    </row>
    <row r="132" spans="1:19" x14ac:dyDescent="0.3">
      <c r="A132" s="1"/>
      <c r="B132" s="2"/>
      <c r="C132" s="141"/>
      <c r="D132" s="178"/>
      <c r="E132" s="51"/>
      <c r="F132" s="79"/>
      <c r="G132" s="49"/>
      <c r="H132" s="49"/>
      <c r="I132" s="49"/>
      <c r="J132" s="49"/>
      <c r="K132" s="49"/>
      <c r="L132" s="21"/>
      <c r="M132" s="91"/>
      <c r="N132" s="21"/>
      <c r="O132" s="78"/>
      <c r="P132" s="91"/>
      <c r="Q132" s="2"/>
      <c r="S132" s="53"/>
    </row>
    <row r="133" spans="1:19" x14ac:dyDescent="0.3">
      <c r="A133" s="1"/>
      <c r="B133" s="2"/>
      <c r="C133" s="141"/>
      <c r="D133" s="178"/>
      <c r="E133" s="2"/>
      <c r="F133" s="2"/>
      <c r="G133" s="181" t="s">
        <v>50</v>
      </c>
      <c r="H133" s="169" t="s">
        <v>56</v>
      </c>
      <c r="I133" s="169"/>
      <c r="J133" s="169"/>
      <c r="K133" s="169"/>
      <c r="L133" s="169"/>
      <c r="M133" s="38"/>
      <c r="N133" s="43" t="s">
        <v>31</v>
      </c>
      <c r="O133" s="43" t="s">
        <v>31</v>
      </c>
      <c r="P133" s="44"/>
      <c r="Q133" s="2"/>
      <c r="S133" s="53"/>
    </row>
    <row r="134" spans="1:19" ht="30" x14ac:dyDescent="0.3">
      <c r="A134" s="1"/>
      <c r="B134" s="2"/>
      <c r="C134" s="141"/>
      <c r="D134" s="70"/>
      <c r="E134" s="23"/>
      <c r="F134" s="23"/>
      <c r="G134" s="182"/>
      <c r="H134" s="45" t="s">
        <v>25</v>
      </c>
      <c r="I134" s="47" t="s">
        <v>16</v>
      </c>
      <c r="J134" s="45" t="s">
        <v>52</v>
      </c>
      <c r="K134" s="93" t="s">
        <v>53</v>
      </c>
      <c r="L134" s="45" t="s">
        <v>32</v>
      </c>
      <c r="M134" s="46" t="s">
        <v>10</v>
      </c>
      <c r="N134" s="47" t="s">
        <v>9</v>
      </c>
      <c r="O134" s="47" t="s">
        <v>60</v>
      </c>
      <c r="P134" s="48" t="s">
        <v>5</v>
      </c>
      <c r="Q134" s="2"/>
      <c r="S134" s="53"/>
    </row>
    <row r="135" spans="1:19" x14ac:dyDescent="0.3">
      <c r="A135" s="1"/>
      <c r="B135" s="2"/>
      <c r="C135" s="141"/>
      <c r="D135" s="178"/>
      <c r="E135" s="23"/>
      <c r="F135" s="23"/>
      <c r="G135" s="52" t="s">
        <v>31</v>
      </c>
      <c r="H135" s="95"/>
      <c r="I135" s="106" t="str">
        <f>$J$14</f>
        <v/>
      </c>
      <c r="J135" s="34">
        <v>100</v>
      </c>
      <c r="K135" s="34"/>
      <c r="L135" s="34"/>
      <c r="M135" s="36" t="str">
        <f>IF(OR(ISBLANK(J135),ISBLANK(L135),ISBLANK(I135),ISBLANK(H135),ISBLANK(K135),I135=""),"",(I135*J135*(L135/K135)*(100/H135)))</f>
        <v/>
      </c>
      <c r="N135" s="131" t="str">
        <f>M135</f>
        <v/>
      </c>
      <c r="O135" s="131" t="str">
        <f>P135</f>
        <v/>
      </c>
      <c r="P135" s="132" t="str">
        <f>IF(OR(N135=""),"",N135/1000)</f>
        <v/>
      </c>
      <c r="Q135" s="2"/>
      <c r="S135" s="53"/>
    </row>
    <row r="136" spans="1:19" x14ac:dyDescent="0.3">
      <c r="A136" s="1"/>
      <c r="B136" s="2"/>
      <c r="C136" s="141"/>
      <c r="D136" s="178"/>
      <c r="E136" s="23"/>
      <c r="F136" s="23"/>
      <c r="G136" s="23"/>
      <c r="H136" s="51"/>
      <c r="I136" s="33"/>
      <c r="J136" s="10"/>
      <c r="K136" s="33"/>
      <c r="L136" s="33"/>
      <c r="M136" s="84"/>
      <c r="N136" s="21"/>
      <c r="O136" s="78"/>
      <c r="P136" s="84"/>
      <c r="Q136" s="2"/>
      <c r="S136" s="53"/>
    </row>
    <row r="137" spans="1:19" x14ac:dyDescent="0.3">
      <c r="A137" s="1"/>
      <c r="B137" s="2"/>
      <c r="C137" s="141"/>
      <c r="D137" s="178"/>
      <c r="E137" s="51"/>
      <c r="F137" s="23"/>
      <c r="G137" s="23"/>
      <c r="H137" s="49"/>
      <c r="I137" s="49"/>
      <c r="J137" s="49"/>
      <c r="K137" s="2"/>
      <c r="L137" s="159" t="s">
        <v>26</v>
      </c>
      <c r="M137" s="51"/>
      <c r="N137" s="138" t="s">
        <v>65</v>
      </c>
      <c r="O137" s="139"/>
      <c r="P137" s="44"/>
      <c r="Q137" s="2"/>
      <c r="S137" s="53"/>
    </row>
    <row r="138" spans="1:19" x14ac:dyDescent="0.3">
      <c r="A138" s="1"/>
      <c r="B138" s="2"/>
      <c r="C138" s="141"/>
      <c r="D138" s="178"/>
      <c r="E138" s="23"/>
      <c r="F138" s="23"/>
      <c r="G138" s="23"/>
      <c r="H138" s="23"/>
      <c r="I138" s="49"/>
      <c r="J138" s="49"/>
      <c r="K138" s="2"/>
      <c r="L138" s="161"/>
      <c r="M138" s="87" t="s">
        <v>10</v>
      </c>
      <c r="N138" s="47" t="s">
        <v>9</v>
      </c>
      <c r="O138" s="47" t="s">
        <v>60</v>
      </c>
      <c r="P138" s="48" t="s">
        <v>5</v>
      </c>
      <c r="Q138" s="2"/>
      <c r="S138" s="53"/>
    </row>
    <row r="139" spans="1:19" x14ac:dyDescent="0.3">
      <c r="A139" s="1"/>
      <c r="B139" s="2"/>
      <c r="C139" s="141"/>
      <c r="D139" s="178"/>
      <c r="E139" s="23"/>
      <c r="F139" s="23"/>
      <c r="G139" s="23"/>
      <c r="H139" s="23"/>
      <c r="I139" s="49"/>
      <c r="J139" s="49"/>
      <c r="K139" s="2"/>
      <c r="L139" s="43" t="s">
        <v>54</v>
      </c>
      <c r="M139" s="36" t="str">
        <f>IF(OR(N131=""),"",(N131))</f>
        <v/>
      </c>
      <c r="N139" s="133" t="str">
        <f>M139</f>
        <v/>
      </c>
      <c r="O139" s="131" t="str">
        <f>P139</f>
        <v/>
      </c>
      <c r="P139" s="132" t="str">
        <f>IF(OR(N139=""),"",N139/1000)</f>
        <v/>
      </c>
      <c r="Q139" s="2"/>
      <c r="S139" s="53"/>
    </row>
    <row r="140" spans="1:19" x14ac:dyDescent="0.3">
      <c r="A140" s="1"/>
      <c r="B140" s="2"/>
      <c r="C140" s="141"/>
      <c r="D140" s="178"/>
      <c r="E140" s="2"/>
      <c r="F140" s="2"/>
      <c r="G140" s="2"/>
      <c r="H140" s="2"/>
      <c r="I140" s="2"/>
      <c r="J140" s="2"/>
      <c r="K140" s="2"/>
      <c r="L140" s="94" t="s">
        <v>31</v>
      </c>
      <c r="M140" s="36" t="str">
        <f>IF(OR(N135=""),"",(N135))</f>
        <v/>
      </c>
      <c r="N140" s="131" t="str">
        <f>M140</f>
        <v/>
      </c>
      <c r="O140" s="131" t="str">
        <f>P140</f>
        <v/>
      </c>
      <c r="P140" s="132" t="str">
        <f>IF(OR(N140=""),"",N140/1000)</f>
        <v/>
      </c>
      <c r="Q140" s="2"/>
      <c r="S140" s="53"/>
    </row>
    <row r="141" spans="1:19" x14ac:dyDescent="0.3">
      <c r="A141" s="1"/>
      <c r="B141" s="2"/>
      <c r="C141" s="142"/>
      <c r="D141" s="179"/>
      <c r="E141" s="90"/>
      <c r="F141" s="90"/>
      <c r="G141" s="90"/>
      <c r="H141" s="90"/>
      <c r="I141" s="90"/>
      <c r="J141" s="90"/>
      <c r="K141" s="90"/>
      <c r="L141" s="94" t="s">
        <v>15</v>
      </c>
      <c r="M141" s="36" t="str">
        <f>IF(OR(N139="",N140=""),"",(N139+N140))</f>
        <v/>
      </c>
      <c r="N141" s="131" t="str">
        <f>M141</f>
        <v/>
      </c>
      <c r="O141" s="131" t="str">
        <f>P141</f>
        <v/>
      </c>
      <c r="P141" s="132" t="str">
        <f>IF(OR(N141=""),"",N141/1000)</f>
        <v/>
      </c>
      <c r="Q141" s="2"/>
      <c r="S141" s="53"/>
    </row>
    <row r="142" spans="1:19" x14ac:dyDescent="0.3">
      <c r="A142" s="1"/>
      <c r="B142" s="2"/>
      <c r="C142" s="57"/>
      <c r="D142" s="51"/>
      <c r="E142" s="58"/>
      <c r="F142" s="49"/>
      <c r="G142" s="21"/>
      <c r="H142" s="2"/>
      <c r="I142" s="2"/>
      <c r="J142" s="2"/>
      <c r="K142" s="2"/>
      <c r="L142" s="2"/>
      <c r="M142" s="2"/>
      <c r="N142" s="21"/>
      <c r="O142" s="21"/>
      <c r="P142" s="21"/>
      <c r="Q142" s="2"/>
      <c r="S142" s="53"/>
    </row>
    <row r="143" spans="1:19" ht="30" x14ac:dyDescent="0.3">
      <c r="A143" s="1"/>
      <c r="B143" s="2"/>
      <c r="C143" s="140">
        <v>10</v>
      </c>
      <c r="D143" s="159" t="s">
        <v>0</v>
      </c>
      <c r="E143" s="162" t="s">
        <v>49</v>
      </c>
      <c r="F143" s="180" t="s">
        <v>1</v>
      </c>
      <c r="G143" s="180"/>
      <c r="H143" s="172" t="s">
        <v>2</v>
      </c>
      <c r="I143" s="176"/>
      <c r="J143" s="41" t="s">
        <v>3</v>
      </c>
      <c r="K143" s="41" t="s">
        <v>4</v>
      </c>
      <c r="L143" s="43" t="s">
        <v>17</v>
      </c>
      <c r="M143" s="42"/>
      <c r="N143" s="43" t="s">
        <v>54</v>
      </c>
      <c r="O143" s="43" t="s">
        <v>54</v>
      </c>
      <c r="P143" s="44"/>
      <c r="Q143" s="2"/>
      <c r="S143" s="53"/>
    </row>
    <row r="144" spans="1:19" ht="19.5" x14ac:dyDescent="0.3">
      <c r="A144" s="1"/>
      <c r="B144" s="2"/>
      <c r="C144" s="141"/>
      <c r="D144" s="161"/>
      <c r="E144" s="163"/>
      <c r="F144" s="77" t="s">
        <v>12</v>
      </c>
      <c r="G144" s="77" t="s">
        <v>13</v>
      </c>
      <c r="H144" s="77" t="s">
        <v>21</v>
      </c>
      <c r="I144" s="77" t="s">
        <v>22</v>
      </c>
      <c r="J144" s="77" t="s">
        <v>63</v>
      </c>
      <c r="K144" s="77" t="s">
        <v>64</v>
      </c>
      <c r="L144" s="80" t="s">
        <v>18</v>
      </c>
      <c r="M144" s="81" t="s">
        <v>10</v>
      </c>
      <c r="N144" s="80" t="s">
        <v>9</v>
      </c>
      <c r="O144" s="47" t="s">
        <v>60</v>
      </c>
      <c r="P144" s="82" t="s">
        <v>5</v>
      </c>
      <c r="Q144" s="2"/>
      <c r="S144" s="53"/>
    </row>
    <row r="145" spans="1:19" x14ac:dyDescent="0.3">
      <c r="A145" s="1"/>
      <c r="B145" s="2"/>
      <c r="C145" s="141"/>
      <c r="D145" s="177"/>
      <c r="E145" s="52" t="s">
        <v>55</v>
      </c>
      <c r="F145" s="108"/>
      <c r="G145" s="95"/>
      <c r="H145" s="34"/>
      <c r="I145" s="34"/>
      <c r="J145" s="109"/>
      <c r="K145" s="109"/>
      <c r="L145" s="28" t="str">
        <f>$J$8</f>
        <v/>
      </c>
      <c r="M145" s="36" t="str">
        <f>IF(OR(ISBLANK(F145),ISBLANK(G145),ISBLANK(H145),ISBLANK(I145),ISBLANK(J145),ISBLANK(K145),ISBLANK(L145),L145=""),"",((((H145+I145)/2)-J145-K145-L145)/((F145+G145)/2)*100))</f>
        <v/>
      </c>
      <c r="N145" s="131" t="str">
        <f>M145</f>
        <v/>
      </c>
      <c r="O145" s="131" t="str">
        <f>P145</f>
        <v/>
      </c>
      <c r="P145" s="132" t="str">
        <f>IF(OR(N145=""),"",N145/1000)</f>
        <v/>
      </c>
      <c r="Q145" s="2"/>
      <c r="S145" s="53"/>
    </row>
    <row r="146" spans="1:19" x14ac:dyDescent="0.3">
      <c r="A146" s="1"/>
      <c r="B146" s="2"/>
      <c r="C146" s="141"/>
      <c r="D146" s="178"/>
      <c r="E146" s="51"/>
      <c r="F146" s="79"/>
      <c r="G146" s="49"/>
      <c r="H146" s="49"/>
      <c r="I146" s="49"/>
      <c r="J146" s="49"/>
      <c r="K146" s="49"/>
      <c r="L146" s="21"/>
      <c r="M146" s="91"/>
      <c r="N146" s="21"/>
      <c r="O146" s="78"/>
      <c r="P146" s="91"/>
      <c r="Q146" s="2"/>
      <c r="S146" s="53"/>
    </row>
    <row r="147" spans="1:19" x14ac:dyDescent="0.3">
      <c r="A147" s="1"/>
      <c r="B147" s="2"/>
      <c r="C147" s="141"/>
      <c r="D147" s="178"/>
      <c r="E147" s="2"/>
      <c r="F147" s="2"/>
      <c r="G147" s="181" t="s">
        <v>50</v>
      </c>
      <c r="H147" s="169" t="s">
        <v>56</v>
      </c>
      <c r="I147" s="169"/>
      <c r="J147" s="169"/>
      <c r="K147" s="169"/>
      <c r="L147" s="169"/>
      <c r="M147" s="38"/>
      <c r="N147" s="43" t="s">
        <v>31</v>
      </c>
      <c r="O147" s="43" t="s">
        <v>31</v>
      </c>
      <c r="P147" s="44"/>
      <c r="Q147" s="2"/>
      <c r="S147" s="53"/>
    </row>
    <row r="148" spans="1:19" ht="30" x14ac:dyDescent="0.3">
      <c r="A148" s="1"/>
      <c r="B148" s="2"/>
      <c r="C148" s="141"/>
      <c r="D148" s="70"/>
      <c r="E148" s="23"/>
      <c r="F148" s="23"/>
      <c r="G148" s="182"/>
      <c r="H148" s="45" t="s">
        <v>25</v>
      </c>
      <c r="I148" s="47" t="s">
        <v>16</v>
      </c>
      <c r="J148" s="45" t="s">
        <v>52</v>
      </c>
      <c r="K148" s="93" t="s">
        <v>53</v>
      </c>
      <c r="L148" s="45" t="s">
        <v>32</v>
      </c>
      <c r="M148" s="46" t="s">
        <v>10</v>
      </c>
      <c r="N148" s="47" t="s">
        <v>9</v>
      </c>
      <c r="O148" s="47" t="s">
        <v>60</v>
      </c>
      <c r="P148" s="48" t="s">
        <v>5</v>
      </c>
      <c r="Q148" s="2"/>
      <c r="S148" s="53"/>
    </row>
    <row r="149" spans="1:19" x14ac:dyDescent="0.3">
      <c r="A149" s="1"/>
      <c r="B149" s="2"/>
      <c r="C149" s="141"/>
      <c r="D149" s="178"/>
      <c r="E149" s="23"/>
      <c r="F149" s="23"/>
      <c r="G149" s="52" t="s">
        <v>31</v>
      </c>
      <c r="H149" s="95"/>
      <c r="I149" s="106" t="str">
        <f>$J$14</f>
        <v/>
      </c>
      <c r="J149" s="34">
        <v>100</v>
      </c>
      <c r="K149" s="34"/>
      <c r="L149" s="34"/>
      <c r="M149" s="36" t="str">
        <f>IF(OR(ISBLANK(J149),ISBLANK(L149),ISBLANK(I149),ISBLANK(H149),ISBLANK(K149),I149=""),"",(I149*J149*(L149/K149)*(100/H149)))</f>
        <v/>
      </c>
      <c r="N149" s="131" t="str">
        <f>M149</f>
        <v/>
      </c>
      <c r="O149" s="131" t="str">
        <f>P149</f>
        <v/>
      </c>
      <c r="P149" s="132" t="str">
        <f>IF(OR(N149=""),"",N149/1000)</f>
        <v/>
      </c>
      <c r="Q149" s="2"/>
      <c r="S149" s="53"/>
    </row>
    <row r="150" spans="1:19" x14ac:dyDescent="0.3">
      <c r="A150" s="1"/>
      <c r="B150" s="2"/>
      <c r="C150" s="141"/>
      <c r="D150" s="178"/>
      <c r="E150" s="23"/>
      <c r="F150" s="23"/>
      <c r="G150" s="23"/>
      <c r="H150" s="51"/>
      <c r="I150" s="33"/>
      <c r="J150" s="10"/>
      <c r="K150" s="33"/>
      <c r="L150" s="33"/>
      <c r="M150" s="84"/>
      <c r="N150" s="21"/>
      <c r="O150" s="78"/>
      <c r="P150" s="84"/>
      <c r="Q150" s="2"/>
      <c r="S150" s="53"/>
    </row>
    <row r="151" spans="1:19" x14ac:dyDescent="0.3">
      <c r="A151" s="1"/>
      <c r="B151" s="2"/>
      <c r="C151" s="141"/>
      <c r="D151" s="178"/>
      <c r="E151" s="51"/>
      <c r="F151" s="23"/>
      <c r="G151" s="23"/>
      <c r="H151" s="49"/>
      <c r="I151" s="49"/>
      <c r="J151" s="49"/>
      <c r="K151" s="2"/>
      <c r="L151" s="159" t="s">
        <v>26</v>
      </c>
      <c r="M151" s="51"/>
      <c r="N151" s="138" t="s">
        <v>65</v>
      </c>
      <c r="O151" s="139"/>
      <c r="P151" s="44"/>
      <c r="Q151" s="2"/>
      <c r="S151" s="53"/>
    </row>
    <row r="152" spans="1:19" x14ac:dyDescent="0.3">
      <c r="A152" s="1"/>
      <c r="B152" s="2"/>
      <c r="C152" s="141"/>
      <c r="D152" s="178"/>
      <c r="E152" s="23"/>
      <c r="F152" s="23"/>
      <c r="G152" s="23"/>
      <c r="H152" s="23"/>
      <c r="I152" s="49"/>
      <c r="J152" s="49"/>
      <c r="K152" s="2"/>
      <c r="L152" s="161"/>
      <c r="M152" s="87" t="s">
        <v>10</v>
      </c>
      <c r="N152" s="47" t="s">
        <v>9</v>
      </c>
      <c r="O152" s="47" t="s">
        <v>60</v>
      </c>
      <c r="P152" s="48" t="s">
        <v>5</v>
      </c>
      <c r="Q152" s="2"/>
      <c r="S152" s="53"/>
    </row>
    <row r="153" spans="1:19" x14ac:dyDescent="0.3">
      <c r="A153" s="1"/>
      <c r="B153" s="2"/>
      <c r="C153" s="141"/>
      <c r="D153" s="178"/>
      <c r="E153" s="23"/>
      <c r="F153" s="23"/>
      <c r="G153" s="23"/>
      <c r="H153" s="23"/>
      <c r="I153" s="49"/>
      <c r="J153" s="49"/>
      <c r="K153" s="2"/>
      <c r="L153" s="43" t="s">
        <v>54</v>
      </c>
      <c r="M153" s="36" t="str">
        <f>IF(OR(N145=""),"",(N145))</f>
        <v/>
      </c>
      <c r="N153" s="133" t="str">
        <f>M153</f>
        <v/>
      </c>
      <c r="O153" s="131" t="str">
        <f>P153</f>
        <v/>
      </c>
      <c r="P153" s="132" t="str">
        <f>IF(OR(N153=""),"",N153/1000)</f>
        <v/>
      </c>
      <c r="Q153" s="2"/>
      <c r="S153" s="53"/>
    </row>
    <row r="154" spans="1:19" x14ac:dyDescent="0.3">
      <c r="A154" s="1"/>
      <c r="B154" s="2"/>
      <c r="C154" s="141"/>
      <c r="D154" s="178"/>
      <c r="E154" s="2"/>
      <c r="F154" s="2"/>
      <c r="G154" s="2"/>
      <c r="H154" s="2"/>
      <c r="I154" s="2"/>
      <c r="J154" s="2"/>
      <c r="K154" s="2"/>
      <c r="L154" s="94" t="s">
        <v>31</v>
      </c>
      <c r="M154" s="36" t="str">
        <f>IF(OR(N149=""),"",(N149))</f>
        <v/>
      </c>
      <c r="N154" s="131" t="str">
        <f>M154</f>
        <v/>
      </c>
      <c r="O154" s="131" t="str">
        <f>P154</f>
        <v/>
      </c>
      <c r="P154" s="132" t="str">
        <f>IF(OR(N154=""),"",N154/1000)</f>
        <v/>
      </c>
      <c r="Q154" s="2"/>
      <c r="S154" s="53"/>
    </row>
    <row r="155" spans="1:19" x14ac:dyDescent="0.3">
      <c r="A155" s="1"/>
      <c r="B155" s="2"/>
      <c r="C155" s="142"/>
      <c r="D155" s="179"/>
      <c r="E155" s="90"/>
      <c r="F155" s="90"/>
      <c r="G155" s="90"/>
      <c r="H155" s="90"/>
      <c r="I155" s="90"/>
      <c r="J155" s="90"/>
      <c r="K155" s="90"/>
      <c r="L155" s="94" t="s">
        <v>15</v>
      </c>
      <c r="M155" s="36" t="str">
        <f>IF(OR(N153="",N154=""),"",(N153+N154))</f>
        <v/>
      </c>
      <c r="N155" s="131" t="str">
        <f>M155</f>
        <v/>
      </c>
      <c r="O155" s="131" t="str">
        <f>P155</f>
        <v/>
      </c>
      <c r="P155" s="132" t="str">
        <f>IF(OR(N155=""),"",N155/1000)</f>
        <v/>
      </c>
      <c r="Q155" s="2"/>
      <c r="S155" s="53"/>
    </row>
    <row r="156" spans="1:19" x14ac:dyDescent="0.3">
      <c r="A156" s="1"/>
      <c r="B156" s="2"/>
      <c r="C156" s="57"/>
      <c r="D156" s="51"/>
      <c r="E156" s="58"/>
      <c r="F156" s="49"/>
      <c r="G156" s="21"/>
      <c r="H156" s="2"/>
      <c r="I156" s="2"/>
      <c r="J156" s="2"/>
      <c r="K156" s="2"/>
      <c r="L156" s="2"/>
      <c r="M156" s="2"/>
      <c r="N156" s="21"/>
      <c r="O156" s="21"/>
      <c r="P156" s="21"/>
      <c r="Q156" s="2"/>
      <c r="S156" s="53"/>
    </row>
    <row r="157" spans="1:19" ht="30" x14ac:dyDescent="0.3">
      <c r="A157" s="1"/>
      <c r="B157" s="2"/>
      <c r="C157" s="140">
        <v>11</v>
      </c>
      <c r="D157" s="159" t="s">
        <v>0</v>
      </c>
      <c r="E157" s="162" t="s">
        <v>49</v>
      </c>
      <c r="F157" s="180" t="s">
        <v>1</v>
      </c>
      <c r="G157" s="180"/>
      <c r="H157" s="172" t="s">
        <v>2</v>
      </c>
      <c r="I157" s="176"/>
      <c r="J157" s="41" t="s">
        <v>3</v>
      </c>
      <c r="K157" s="41" t="s">
        <v>4</v>
      </c>
      <c r="L157" s="43" t="s">
        <v>17</v>
      </c>
      <c r="M157" s="42"/>
      <c r="N157" s="43" t="s">
        <v>54</v>
      </c>
      <c r="O157" s="43" t="s">
        <v>54</v>
      </c>
      <c r="P157" s="44"/>
      <c r="Q157" s="2"/>
      <c r="S157" s="53"/>
    </row>
    <row r="158" spans="1:19" ht="19.5" x14ac:dyDescent="0.3">
      <c r="A158" s="1"/>
      <c r="B158" s="2"/>
      <c r="C158" s="141"/>
      <c r="D158" s="161"/>
      <c r="E158" s="163"/>
      <c r="F158" s="77" t="s">
        <v>12</v>
      </c>
      <c r="G158" s="77" t="s">
        <v>13</v>
      </c>
      <c r="H158" s="77" t="s">
        <v>21</v>
      </c>
      <c r="I158" s="77" t="s">
        <v>22</v>
      </c>
      <c r="J158" s="77" t="s">
        <v>63</v>
      </c>
      <c r="K158" s="77" t="s">
        <v>64</v>
      </c>
      <c r="L158" s="80" t="s">
        <v>18</v>
      </c>
      <c r="M158" s="81" t="s">
        <v>10</v>
      </c>
      <c r="N158" s="80" t="s">
        <v>9</v>
      </c>
      <c r="O158" s="47" t="s">
        <v>60</v>
      </c>
      <c r="P158" s="82" t="s">
        <v>5</v>
      </c>
      <c r="Q158" s="2"/>
      <c r="S158" s="53"/>
    </row>
    <row r="159" spans="1:19" x14ac:dyDescent="0.3">
      <c r="A159" s="1"/>
      <c r="B159" s="2"/>
      <c r="C159" s="141"/>
      <c r="D159" s="177"/>
      <c r="E159" s="52" t="s">
        <v>55</v>
      </c>
      <c r="F159" s="108"/>
      <c r="G159" s="95"/>
      <c r="H159" s="34"/>
      <c r="I159" s="34"/>
      <c r="J159" s="109"/>
      <c r="K159" s="109"/>
      <c r="L159" s="28" t="str">
        <f>$J$8</f>
        <v/>
      </c>
      <c r="M159" s="36" t="str">
        <f>IF(OR(ISBLANK(F159),ISBLANK(G159),ISBLANK(H159),ISBLANK(I159),ISBLANK(J159),ISBLANK(K159),ISBLANK(L159),L159=""),"",((((H159+I159)/2)-J159-K159-L159)/((F159+G159)/2)*100))</f>
        <v/>
      </c>
      <c r="N159" s="131" t="str">
        <f>M159</f>
        <v/>
      </c>
      <c r="O159" s="131" t="str">
        <f>P159</f>
        <v/>
      </c>
      <c r="P159" s="132" t="str">
        <f>IF(OR(N159=""),"",N159/1000)</f>
        <v/>
      </c>
      <c r="Q159" s="2"/>
      <c r="S159" s="53"/>
    </row>
    <row r="160" spans="1:19" x14ac:dyDescent="0.3">
      <c r="A160" s="1"/>
      <c r="B160" s="2"/>
      <c r="C160" s="141"/>
      <c r="D160" s="178"/>
      <c r="E160" s="51"/>
      <c r="F160" s="79"/>
      <c r="G160" s="49"/>
      <c r="H160" s="49"/>
      <c r="I160" s="49"/>
      <c r="J160" s="49"/>
      <c r="K160" s="49"/>
      <c r="L160" s="21"/>
      <c r="M160" s="91"/>
      <c r="N160" s="21"/>
      <c r="O160" s="78"/>
      <c r="P160" s="91"/>
      <c r="Q160" s="2"/>
      <c r="S160" s="53"/>
    </row>
    <row r="161" spans="1:19" x14ac:dyDescent="0.3">
      <c r="A161" s="1"/>
      <c r="B161" s="2"/>
      <c r="C161" s="141"/>
      <c r="D161" s="178"/>
      <c r="E161" s="2"/>
      <c r="F161" s="2"/>
      <c r="G161" s="181" t="s">
        <v>50</v>
      </c>
      <c r="H161" s="169" t="s">
        <v>56</v>
      </c>
      <c r="I161" s="169"/>
      <c r="J161" s="169"/>
      <c r="K161" s="169"/>
      <c r="L161" s="169"/>
      <c r="M161" s="38"/>
      <c r="N161" s="43" t="s">
        <v>31</v>
      </c>
      <c r="O161" s="43" t="s">
        <v>31</v>
      </c>
      <c r="P161" s="44"/>
      <c r="Q161" s="2"/>
      <c r="S161" s="53"/>
    </row>
    <row r="162" spans="1:19" ht="30" x14ac:dyDescent="0.3">
      <c r="A162" s="1"/>
      <c r="B162" s="2"/>
      <c r="C162" s="141"/>
      <c r="D162" s="70"/>
      <c r="E162" s="23"/>
      <c r="F162" s="23"/>
      <c r="G162" s="182"/>
      <c r="H162" s="45" t="s">
        <v>25</v>
      </c>
      <c r="I162" s="47" t="s">
        <v>16</v>
      </c>
      <c r="J162" s="45" t="s">
        <v>52</v>
      </c>
      <c r="K162" s="93" t="s">
        <v>53</v>
      </c>
      <c r="L162" s="45" t="s">
        <v>32</v>
      </c>
      <c r="M162" s="46" t="s">
        <v>10</v>
      </c>
      <c r="N162" s="47" t="s">
        <v>9</v>
      </c>
      <c r="O162" s="47" t="s">
        <v>60</v>
      </c>
      <c r="P162" s="48" t="s">
        <v>5</v>
      </c>
      <c r="Q162" s="2"/>
      <c r="S162" s="53"/>
    </row>
    <row r="163" spans="1:19" x14ac:dyDescent="0.3">
      <c r="A163" s="1"/>
      <c r="B163" s="2"/>
      <c r="C163" s="141"/>
      <c r="D163" s="178"/>
      <c r="E163" s="23"/>
      <c r="F163" s="23"/>
      <c r="G163" s="52" t="s">
        <v>31</v>
      </c>
      <c r="H163" s="95"/>
      <c r="I163" s="106" t="str">
        <f>$J$14</f>
        <v/>
      </c>
      <c r="J163" s="34">
        <v>100</v>
      </c>
      <c r="K163" s="34"/>
      <c r="L163" s="34"/>
      <c r="M163" s="36" t="str">
        <f>IF(OR(ISBLANK(J163),ISBLANK(L163),ISBLANK(I163),ISBLANK(H163),ISBLANK(K163),I163=""),"",(I163*J163*(L163/K163)*(100/H163)))</f>
        <v/>
      </c>
      <c r="N163" s="131" t="str">
        <f>M163</f>
        <v/>
      </c>
      <c r="O163" s="131" t="str">
        <f>P163</f>
        <v/>
      </c>
      <c r="P163" s="132" t="str">
        <f>IF(OR(N163=""),"",N163/1000)</f>
        <v/>
      </c>
      <c r="Q163" s="2"/>
      <c r="S163" s="53"/>
    </row>
    <row r="164" spans="1:19" x14ac:dyDescent="0.3">
      <c r="A164" s="1"/>
      <c r="B164" s="2"/>
      <c r="C164" s="141"/>
      <c r="D164" s="178"/>
      <c r="E164" s="23"/>
      <c r="F164" s="23"/>
      <c r="G164" s="23"/>
      <c r="H164" s="51"/>
      <c r="I164" s="33"/>
      <c r="J164" s="10"/>
      <c r="K164" s="33"/>
      <c r="L164" s="33"/>
      <c r="M164" s="84"/>
      <c r="N164" s="21"/>
      <c r="O164" s="78"/>
      <c r="P164" s="84"/>
      <c r="Q164" s="2"/>
      <c r="S164" s="53"/>
    </row>
    <row r="165" spans="1:19" x14ac:dyDescent="0.3">
      <c r="A165" s="1"/>
      <c r="B165" s="2"/>
      <c r="C165" s="141"/>
      <c r="D165" s="178"/>
      <c r="E165" s="51"/>
      <c r="F165" s="23"/>
      <c r="G165" s="23"/>
      <c r="H165" s="49"/>
      <c r="I165" s="49"/>
      <c r="J165" s="49"/>
      <c r="K165" s="2"/>
      <c r="L165" s="159" t="s">
        <v>26</v>
      </c>
      <c r="M165" s="51"/>
      <c r="N165" s="138" t="s">
        <v>65</v>
      </c>
      <c r="O165" s="139"/>
      <c r="P165" s="44"/>
      <c r="Q165" s="2"/>
      <c r="S165" s="53"/>
    </row>
    <row r="166" spans="1:19" x14ac:dyDescent="0.3">
      <c r="A166" s="1"/>
      <c r="B166" s="2"/>
      <c r="C166" s="141"/>
      <c r="D166" s="178"/>
      <c r="E166" s="23"/>
      <c r="F166" s="23"/>
      <c r="G166" s="23"/>
      <c r="H166" s="23"/>
      <c r="I166" s="49"/>
      <c r="J166" s="49"/>
      <c r="K166" s="2"/>
      <c r="L166" s="161"/>
      <c r="M166" s="87" t="s">
        <v>10</v>
      </c>
      <c r="N166" s="47" t="s">
        <v>9</v>
      </c>
      <c r="O166" s="47" t="s">
        <v>60</v>
      </c>
      <c r="P166" s="48" t="s">
        <v>5</v>
      </c>
      <c r="Q166" s="2"/>
      <c r="S166" s="53"/>
    </row>
    <row r="167" spans="1:19" x14ac:dyDescent="0.3">
      <c r="A167" s="1"/>
      <c r="B167" s="2"/>
      <c r="C167" s="141"/>
      <c r="D167" s="178"/>
      <c r="E167" s="23"/>
      <c r="F167" s="23"/>
      <c r="G167" s="23"/>
      <c r="H167" s="23"/>
      <c r="I167" s="49"/>
      <c r="J167" s="49"/>
      <c r="K167" s="2"/>
      <c r="L167" s="43" t="s">
        <v>54</v>
      </c>
      <c r="M167" s="36" t="str">
        <f>IF(OR(N159=""),"",(N159))</f>
        <v/>
      </c>
      <c r="N167" s="133" t="str">
        <f>M167</f>
        <v/>
      </c>
      <c r="O167" s="131" t="str">
        <f>P167</f>
        <v/>
      </c>
      <c r="P167" s="132" t="str">
        <f>IF(OR(N167=""),"",N167/1000)</f>
        <v/>
      </c>
      <c r="Q167" s="2"/>
      <c r="S167" s="53"/>
    </row>
    <row r="168" spans="1:19" x14ac:dyDescent="0.3">
      <c r="A168" s="1"/>
      <c r="B168" s="2"/>
      <c r="C168" s="141"/>
      <c r="D168" s="178"/>
      <c r="E168" s="2"/>
      <c r="F168" s="2"/>
      <c r="G168" s="2"/>
      <c r="H168" s="2"/>
      <c r="I168" s="2"/>
      <c r="J168" s="2"/>
      <c r="K168" s="2"/>
      <c r="L168" s="94" t="s">
        <v>31</v>
      </c>
      <c r="M168" s="36" t="str">
        <f>IF(OR(N163=""),"",(N163))</f>
        <v/>
      </c>
      <c r="N168" s="131" t="str">
        <f>M168</f>
        <v/>
      </c>
      <c r="O168" s="131" t="str">
        <f>P168</f>
        <v/>
      </c>
      <c r="P168" s="132" t="str">
        <f>IF(OR(N168=""),"",N168/1000)</f>
        <v/>
      </c>
      <c r="Q168" s="2"/>
      <c r="S168" s="53"/>
    </row>
    <row r="169" spans="1:19" x14ac:dyDescent="0.3">
      <c r="A169" s="1"/>
      <c r="B169" s="2"/>
      <c r="C169" s="142"/>
      <c r="D169" s="179"/>
      <c r="E169" s="90"/>
      <c r="F169" s="90"/>
      <c r="G169" s="90"/>
      <c r="H169" s="90"/>
      <c r="I169" s="90"/>
      <c r="J169" s="90"/>
      <c r="K169" s="90"/>
      <c r="L169" s="94" t="s">
        <v>15</v>
      </c>
      <c r="M169" s="36" t="str">
        <f>IF(OR(N167="",N168=""),"",(N167+N168))</f>
        <v/>
      </c>
      <c r="N169" s="131" t="str">
        <f>M169</f>
        <v/>
      </c>
      <c r="O169" s="131" t="str">
        <f>P169</f>
        <v/>
      </c>
      <c r="P169" s="132" t="str">
        <f>IF(OR(N169=""),"",N169/1000)</f>
        <v/>
      </c>
      <c r="Q169" s="2"/>
      <c r="S169" s="53"/>
    </row>
    <row r="170" spans="1:19" x14ac:dyDescent="0.3">
      <c r="A170" s="1"/>
      <c r="B170" s="2"/>
      <c r="C170" s="57"/>
      <c r="D170" s="51"/>
      <c r="E170" s="58"/>
      <c r="F170" s="49"/>
      <c r="G170" s="21"/>
      <c r="H170" s="2"/>
      <c r="I170" s="2"/>
      <c r="J170" s="2"/>
      <c r="K170" s="2"/>
      <c r="L170" s="2"/>
      <c r="M170" s="2"/>
      <c r="N170" s="21"/>
      <c r="O170" s="21"/>
      <c r="P170" s="21"/>
      <c r="Q170" s="2"/>
      <c r="S170" s="53"/>
    </row>
    <row r="171" spans="1:19" ht="30" x14ac:dyDescent="0.3">
      <c r="A171" s="1"/>
      <c r="B171" s="2"/>
      <c r="C171" s="140">
        <v>12</v>
      </c>
      <c r="D171" s="159" t="s">
        <v>0</v>
      </c>
      <c r="E171" s="162" t="s">
        <v>49</v>
      </c>
      <c r="F171" s="180" t="s">
        <v>1</v>
      </c>
      <c r="G171" s="180"/>
      <c r="H171" s="172" t="s">
        <v>2</v>
      </c>
      <c r="I171" s="176"/>
      <c r="J171" s="41" t="s">
        <v>3</v>
      </c>
      <c r="K171" s="41" t="s">
        <v>4</v>
      </c>
      <c r="L171" s="43" t="s">
        <v>17</v>
      </c>
      <c r="M171" s="42"/>
      <c r="N171" s="43" t="s">
        <v>54</v>
      </c>
      <c r="O171" s="43" t="s">
        <v>54</v>
      </c>
      <c r="P171" s="44"/>
      <c r="Q171" s="2"/>
      <c r="S171" s="53"/>
    </row>
    <row r="172" spans="1:19" ht="19.5" x14ac:dyDescent="0.3">
      <c r="A172" s="1"/>
      <c r="B172" s="2"/>
      <c r="C172" s="141"/>
      <c r="D172" s="161"/>
      <c r="E172" s="163"/>
      <c r="F172" s="77" t="s">
        <v>12</v>
      </c>
      <c r="G172" s="77" t="s">
        <v>13</v>
      </c>
      <c r="H172" s="77" t="s">
        <v>21</v>
      </c>
      <c r="I172" s="77" t="s">
        <v>22</v>
      </c>
      <c r="J172" s="77" t="s">
        <v>63</v>
      </c>
      <c r="K172" s="77" t="s">
        <v>64</v>
      </c>
      <c r="L172" s="80" t="s">
        <v>18</v>
      </c>
      <c r="M172" s="81" t="s">
        <v>10</v>
      </c>
      <c r="N172" s="80" t="s">
        <v>9</v>
      </c>
      <c r="O172" s="47" t="s">
        <v>60</v>
      </c>
      <c r="P172" s="82" t="s">
        <v>5</v>
      </c>
      <c r="Q172" s="2"/>
      <c r="S172" s="53"/>
    </row>
    <row r="173" spans="1:19" x14ac:dyDescent="0.3">
      <c r="A173" s="1"/>
      <c r="B173" s="2"/>
      <c r="C173" s="141"/>
      <c r="D173" s="177"/>
      <c r="E173" s="52" t="s">
        <v>55</v>
      </c>
      <c r="F173" s="108"/>
      <c r="G173" s="95"/>
      <c r="H173" s="34"/>
      <c r="I173" s="34"/>
      <c r="J173" s="109"/>
      <c r="K173" s="109"/>
      <c r="L173" s="28" t="str">
        <f>$J$8</f>
        <v/>
      </c>
      <c r="M173" s="36" t="str">
        <f>IF(OR(ISBLANK(F173),ISBLANK(G173),ISBLANK(H173),ISBLANK(I173),ISBLANK(J173),ISBLANK(K173),ISBLANK(L173),L173=""),"",((((H173+I173)/2)-J173-K173-L173)/((F173+G173)/2)*100))</f>
        <v/>
      </c>
      <c r="N173" s="131" t="str">
        <f>M173</f>
        <v/>
      </c>
      <c r="O173" s="131" t="str">
        <f>P173</f>
        <v/>
      </c>
      <c r="P173" s="132" t="str">
        <f>IF(OR(N173=""),"",N173/1000)</f>
        <v/>
      </c>
      <c r="Q173" s="2"/>
      <c r="S173" s="53"/>
    </row>
    <row r="174" spans="1:19" x14ac:dyDescent="0.3">
      <c r="A174" s="1"/>
      <c r="B174" s="2"/>
      <c r="C174" s="141"/>
      <c r="D174" s="178"/>
      <c r="E174" s="51"/>
      <c r="F174" s="79"/>
      <c r="G174" s="49"/>
      <c r="H174" s="49"/>
      <c r="I174" s="49"/>
      <c r="J174" s="49"/>
      <c r="K174" s="49"/>
      <c r="L174" s="21"/>
      <c r="M174" s="91"/>
      <c r="N174" s="21"/>
      <c r="O174" s="78"/>
      <c r="P174" s="91"/>
      <c r="Q174" s="2"/>
      <c r="S174" s="53"/>
    </row>
    <row r="175" spans="1:19" x14ac:dyDescent="0.3">
      <c r="A175" s="1"/>
      <c r="B175" s="2"/>
      <c r="C175" s="141"/>
      <c r="D175" s="178"/>
      <c r="E175" s="2"/>
      <c r="F175" s="2"/>
      <c r="G175" s="181" t="s">
        <v>50</v>
      </c>
      <c r="H175" s="169" t="s">
        <v>56</v>
      </c>
      <c r="I175" s="169"/>
      <c r="J175" s="169"/>
      <c r="K175" s="169"/>
      <c r="L175" s="169"/>
      <c r="M175" s="38"/>
      <c r="N175" s="43" t="s">
        <v>31</v>
      </c>
      <c r="O175" s="43" t="s">
        <v>31</v>
      </c>
      <c r="P175" s="44"/>
      <c r="Q175" s="2"/>
      <c r="S175" s="53"/>
    </row>
    <row r="176" spans="1:19" ht="30" x14ac:dyDescent="0.3">
      <c r="A176" s="1"/>
      <c r="B176" s="2"/>
      <c r="C176" s="141"/>
      <c r="D176" s="70"/>
      <c r="E176" s="23"/>
      <c r="F176" s="23"/>
      <c r="G176" s="182"/>
      <c r="H176" s="45" t="s">
        <v>25</v>
      </c>
      <c r="I176" s="47" t="s">
        <v>16</v>
      </c>
      <c r="J176" s="45" t="s">
        <v>52</v>
      </c>
      <c r="K176" s="93" t="s">
        <v>53</v>
      </c>
      <c r="L176" s="45" t="s">
        <v>32</v>
      </c>
      <c r="M176" s="46" t="s">
        <v>10</v>
      </c>
      <c r="N176" s="47" t="s">
        <v>9</v>
      </c>
      <c r="O176" s="47" t="s">
        <v>60</v>
      </c>
      <c r="P176" s="48" t="s">
        <v>5</v>
      </c>
      <c r="Q176" s="2"/>
      <c r="S176" s="53"/>
    </row>
    <row r="177" spans="1:19" x14ac:dyDescent="0.3">
      <c r="A177" s="1"/>
      <c r="B177" s="2"/>
      <c r="C177" s="141"/>
      <c r="D177" s="178"/>
      <c r="E177" s="23"/>
      <c r="F177" s="23"/>
      <c r="G177" s="52" t="s">
        <v>31</v>
      </c>
      <c r="H177" s="95"/>
      <c r="I177" s="106" t="str">
        <f>$J$14</f>
        <v/>
      </c>
      <c r="J177" s="34">
        <v>100</v>
      </c>
      <c r="K177" s="34"/>
      <c r="L177" s="34"/>
      <c r="M177" s="36" t="str">
        <f>IF(OR(ISBLANK(J177),ISBLANK(L177),ISBLANK(I177),ISBLANK(H177),ISBLANK(K177),I177=""),"",(I177*J177*(L177/K177)*(100/H177)))</f>
        <v/>
      </c>
      <c r="N177" s="131" t="str">
        <f>M177</f>
        <v/>
      </c>
      <c r="O177" s="131" t="str">
        <f>P177</f>
        <v/>
      </c>
      <c r="P177" s="132" t="str">
        <f>IF(OR(N177=""),"",N177/1000)</f>
        <v/>
      </c>
      <c r="Q177" s="2"/>
      <c r="S177" s="53"/>
    </row>
    <row r="178" spans="1:19" x14ac:dyDescent="0.3">
      <c r="A178" s="1"/>
      <c r="B178" s="2"/>
      <c r="C178" s="141"/>
      <c r="D178" s="178"/>
      <c r="E178" s="23"/>
      <c r="F178" s="23"/>
      <c r="G178" s="23"/>
      <c r="H178" s="51"/>
      <c r="I178" s="33"/>
      <c r="J178" s="10"/>
      <c r="K178" s="33"/>
      <c r="L178" s="33"/>
      <c r="M178" s="84"/>
      <c r="N178" s="21"/>
      <c r="O178" s="78"/>
      <c r="P178" s="84"/>
      <c r="Q178" s="2"/>
      <c r="S178" s="53"/>
    </row>
    <row r="179" spans="1:19" x14ac:dyDescent="0.3">
      <c r="A179" s="1"/>
      <c r="B179" s="2"/>
      <c r="C179" s="141"/>
      <c r="D179" s="178"/>
      <c r="E179" s="51"/>
      <c r="F179" s="23"/>
      <c r="G179" s="23"/>
      <c r="H179" s="49"/>
      <c r="I179" s="49"/>
      <c r="J179" s="49"/>
      <c r="K179" s="2"/>
      <c r="L179" s="159" t="s">
        <v>26</v>
      </c>
      <c r="M179" s="51"/>
      <c r="N179" s="138" t="s">
        <v>65</v>
      </c>
      <c r="O179" s="139"/>
      <c r="P179" s="44"/>
      <c r="Q179" s="2"/>
      <c r="S179" s="53"/>
    </row>
    <row r="180" spans="1:19" x14ac:dyDescent="0.3">
      <c r="A180" s="1"/>
      <c r="B180" s="2"/>
      <c r="C180" s="141"/>
      <c r="D180" s="178"/>
      <c r="E180" s="23"/>
      <c r="F180" s="23"/>
      <c r="G180" s="23"/>
      <c r="H180" s="23"/>
      <c r="I180" s="49"/>
      <c r="J180" s="49"/>
      <c r="K180" s="2"/>
      <c r="L180" s="161"/>
      <c r="M180" s="87" t="s">
        <v>10</v>
      </c>
      <c r="N180" s="47" t="s">
        <v>9</v>
      </c>
      <c r="O180" s="47" t="s">
        <v>60</v>
      </c>
      <c r="P180" s="48" t="s">
        <v>5</v>
      </c>
      <c r="Q180" s="2"/>
      <c r="S180" s="53"/>
    </row>
    <row r="181" spans="1:19" x14ac:dyDescent="0.3">
      <c r="A181" s="1"/>
      <c r="B181" s="2"/>
      <c r="C181" s="141"/>
      <c r="D181" s="178"/>
      <c r="E181" s="23"/>
      <c r="F181" s="23"/>
      <c r="G181" s="23"/>
      <c r="H181" s="23"/>
      <c r="I181" s="49"/>
      <c r="J181" s="49"/>
      <c r="K181" s="2"/>
      <c r="L181" s="43" t="s">
        <v>54</v>
      </c>
      <c r="M181" s="36" t="str">
        <f>IF(OR(N173=""),"",(N173))</f>
        <v/>
      </c>
      <c r="N181" s="133" t="str">
        <f>M181</f>
        <v/>
      </c>
      <c r="O181" s="131" t="str">
        <f>P181</f>
        <v/>
      </c>
      <c r="P181" s="132" t="str">
        <f>IF(OR(N181=""),"",N181/1000)</f>
        <v/>
      </c>
      <c r="Q181" s="2"/>
      <c r="S181" s="53"/>
    </row>
    <row r="182" spans="1:19" x14ac:dyDescent="0.3">
      <c r="A182" s="1"/>
      <c r="B182" s="2"/>
      <c r="C182" s="141"/>
      <c r="D182" s="178"/>
      <c r="E182" s="2"/>
      <c r="F182" s="2"/>
      <c r="G182" s="2"/>
      <c r="H182" s="2"/>
      <c r="I182" s="2"/>
      <c r="J182" s="2"/>
      <c r="K182" s="2"/>
      <c r="L182" s="94" t="s">
        <v>31</v>
      </c>
      <c r="M182" s="36" t="str">
        <f>IF(OR(N177=""),"",(N177))</f>
        <v/>
      </c>
      <c r="N182" s="131" t="str">
        <f>M182</f>
        <v/>
      </c>
      <c r="O182" s="131" t="str">
        <f>P182</f>
        <v/>
      </c>
      <c r="P182" s="132" t="str">
        <f>IF(OR(N182=""),"",N182/1000)</f>
        <v/>
      </c>
      <c r="Q182" s="2"/>
      <c r="S182" s="53"/>
    </row>
    <row r="183" spans="1:19" x14ac:dyDescent="0.3">
      <c r="A183" s="1"/>
      <c r="B183" s="2"/>
      <c r="C183" s="142"/>
      <c r="D183" s="179"/>
      <c r="E183" s="90"/>
      <c r="F183" s="90"/>
      <c r="G183" s="90"/>
      <c r="H183" s="90"/>
      <c r="I183" s="90"/>
      <c r="J183" s="90"/>
      <c r="K183" s="90"/>
      <c r="L183" s="94" t="s">
        <v>15</v>
      </c>
      <c r="M183" s="36" t="str">
        <f>IF(OR(N181="",N182=""),"",(N181+N182))</f>
        <v/>
      </c>
      <c r="N183" s="131" t="str">
        <f>M183</f>
        <v/>
      </c>
      <c r="O183" s="131" t="str">
        <f>P183</f>
        <v/>
      </c>
      <c r="P183" s="132" t="str">
        <f>IF(OR(N183=""),"",N183/1000)</f>
        <v/>
      </c>
      <c r="Q183" s="2"/>
      <c r="S183" s="53"/>
    </row>
    <row r="184" spans="1:19" x14ac:dyDescent="0.3">
      <c r="A184" s="1"/>
      <c r="B184" s="2"/>
      <c r="C184" s="57"/>
      <c r="D184" s="51"/>
      <c r="E184" s="58"/>
      <c r="F184" s="49"/>
      <c r="G184" s="21"/>
      <c r="H184" s="2"/>
      <c r="I184" s="2"/>
      <c r="J184" s="2"/>
      <c r="K184" s="2"/>
      <c r="L184" s="2"/>
      <c r="M184" s="2"/>
      <c r="N184" s="21"/>
      <c r="O184" s="21"/>
      <c r="P184" s="21"/>
      <c r="Q184" s="2"/>
      <c r="S184" s="53"/>
    </row>
    <row r="185" spans="1:19" ht="30" x14ac:dyDescent="0.3">
      <c r="A185" s="1"/>
      <c r="B185" s="2"/>
      <c r="C185" s="140">
        <v>13</v>
      </c>
      <c r="D185" s="159" t="s">
        <v>0</v>
      </c>
      <c r="E185" s="162" t="s">
        <v>49</v>
      </c>
      <c r="F185" s="180" t="s">
        <v>1</v>
      </c>
      <c r="G185" s="180"/>
      <c r="H185" s="172" t="s">
        <v>2</v>
      </c>
      <c r="I185" s="176"/>
      <c r="J185" s="41" t="s">
        <v>3</v>
      </c>
      <c r="K185" s="41" t="s">
        <v>4</v>
      </c>
      <c r="L185" s="43" t="s">
        <v>17</v>
      </c>
      <c r="M185" s="42"/>
      <c r="N185" s="43" t="s">
        <v>54</v>
      </c>
      <c r="O185" s="43" t="s">
        <v>54</v>
      </c>
      <c r="P185" s="44"/>
      <c r="Q185" s="2"/>
      <c r="S185" s="53"/>
    </row>
    <row r="186" spans="1:19" ht="19.5" x14ac:dyDescent="0.3">
      <c r="A186" s="1"/>
      <c r="B186" s="2"/>
      <c r="C186" s="141"/>
      <c r="D186" s="161"/>
      <c r="E186" s="163"/>
      <c r="F186" s="77" t="s">
        <v>12</v>
      </c>
      <c r="G186" s="77" t="s">
        <v>13</v>
      </c>
      <c r="H186" s="77" t="s">
        <v>21</v>
      </c>
      <c r="I186" s="77" t="s">
        <v>22</v>
      </c>
      <c r="J186" s="77" t="s">
        <v>63</v>
      </c>
      <c r="K186" s="77" t="s">
        <v>64</v>
      </c>
      <c r="L186" s="80" t="s">
        <v>18</v>
      </c>
      <c r="M186" s="81" t="s">
        <v>10</v>
      </c>
      <c r="N186" s="80" t="s">
        <v>9</v>
      </c>
      <c r="O186" s="47" t="s">
        <v>60</v>
      </c>
      <c r="P186" s="82" t="s">
        <v>5</v>
      </c>
      <c r="Q186" s="2"/>
      <c r="S186" s="53"/>
    </row>
    <row r="187" spans="1:19" x14ac:dyDescent="0.3">
      <c r="A187" s="1"/>
      <c r="B187" s="2"/>
      <c r="C187" s="141"/>
      <c r="D187" s="177"/>
      <c r="E187" s="52" t="s">
        <v>55</v>
      </c>
      <c r="F187" s="108"/>
      <c r="G187" s="95"/>
      <c r="H187" s="34"/>
      <c r="I187" s="34"/>
      <c r="J187" s="109"/>
      <c r="K187" s="109"/>
      <c r="L187" s="28" t="str">
        <f>$J$8</f>
        <v/>
      </c>
      <c r="M187" s="36" t="str">
        <f>IF(OR(ISBLANK(F187),ISBLANK(G187),ISBLANK(H187),ISBLANK(I187),ISBLANK(J187),ISBLANK(K187),ISBLANK(L187),L187=""),"",((((H187+I187)/2)-J187-K187-L187)/((F187+G187)/2)*100))</f>
        <v/>
      </c>
      <c r="N187" s="131" t="str">
        <f>M187</f>
        <v/>
      </c>
      <c r="O187" s="131" t="str">
        <f>P187</f>
        <v/>
      </c>
      <c r="P187" s="132" t="str">
        <f>IF(OR(N187=""),"",N187/1000)</f>
        <v/>
      </c>
      <c r="Q187" s="2"/>
      <c r="S187" s="53"/>
    </row>
    <row r="188" spans="1:19" x14ac:dyDescent="0.3">
      <c r="A188" s="1"/>
      <c r="B188" s="2"/>
      <c r="C188" s="141"/>
      <c r="D188" s="178"/>
      <c r="E188" s="51"/>
      <c r="F188" s="79"/>
      <c r="G188" s="49"/>
      <c r="H188" s="49"/>
      <c r="I188" s="49"/>
      <c r="J188" s="49"/>
      <c r="K188" s="49"/>
      <c r="L188" s="21"/>
      <c r="M188" s="91"/>
      <c r="N188" s="21"/>
      <c r="O188" s="78"/>
      <c r="P188" s="91"/>
      <c r="Q188" s="2"/>
      <c r="S188" s="53"/>
    </row>
    <row r="189" spans="1:19" x14ac:dyDescent="0.3">
      <c r="A189" s="1"/>
      <c r="B189" s="2"/>
      <c r="C189" s="141"/>
      <c r="D189" s="178"/>
      <c r="E189" s="2"/>
      <c r="F189" s="2"/>
      <c r="G189" s="181" t="s">
        <v>50</v>
      </c>
      <c r="H189" s="169" t="s">
        <v>56</v>
      </c>
      <c r="I189" s="169"/>
      <c r="J189" s="169"/>
      <c r="K189" s="169"/>
      <c r="L189" s="169"/>
      <c r="M189" s="38"/>
      <c r="N189" s="43" t="s">
        <v>31</v>
      </c>
      <c r="O189" s="43" t="s">
        <v>31</v>
      </c>
      <c r="P189" s="44"/>
      <c r="Q189" s="2"/>
      <c r="S189" s="53"/>
    </row>
    <row r="190" spans="1:19" ht="30" x14ac:dyDescent="0.3">
      <c r="A190" s="1"/>
      <c r="B190" s="2"/>
      <c r="C190" s="141"/>
      <c r="D190" s="70"/>
      <c r="E190" s="23"/>
      <c r="F190" s="23"/>
      <c r="G190" s="182"/>
      <c r="H190" s="45" t="s">
        <v>25</v>
      </c>
      <c r="I190" s="47" t="s">
        <v>16</v>
      </c>
      <c r="J190" s="45" t="s">
        <v>52</v>
      </c>
      <c r="K190" s="93" t="s">
        <v>53</v>
      </c>
      <c r="L190" s="45" t="s">
        <v>32</v>
      </c>
      <c r="M190" s="46" t="s">
        <v>10</v>
      </c>
      <c r="N190" s="47" t="s">
        <v>9</v>
      </c>
      <c r="O190" s="47" t="s">
        <v>60</v>
      </c>
      <c r="P190" s="48" t="s">
        <v>5</v>
      </c>
      <c r="Q190" s="2"/>
      <c r="S190" s="53"/>
    </row>
    <row r="191" spans="1:19" x14ac:dyDescent="0.3">
      <c r="A191" s="1"/>
      <c r="B191" s="2"/>
      <c r="C191" s="141"/>
      <c r="D191" s="178"/>
      <c r="E191" s="23"/>
      <c r="F191" s="23"/>
      <c r="G191" s="52" t="s">
        <v>31</v>
      </c>
      <c r="H191" s="95"/>
      <c r="I191" s="106" t="str">
        <f>$J$14</f>
        <v/>
      </c>
      <c r="J191" s="34">
        <v>100</v>
      </c>
      <c r="K191" s="34"/>
      <c r="L191" s="34"/>
      <c r="M191" s="36" t="str">
        <f>IF(OR(ISBLANK(J191),ISBLANK(L191),ISBLANK(I191),ISBLANK(H191),ISBLANK(K191),I191=""),"",(I191*J191*(L191/K191)*(100/H191)))</f>
        <v/>
      </c>
      <c r="N191" s="131" t="str">
        <f>M191</f>
        <v/>
      </c>
      <c r="O191" s="131" t="str">
        <f>P191</f>
        <v/>
      </c>
      <c r="P191" s="132" t="str">
        <f>IF(OR(N191=""),"",N191/1000)</f>
        <v/>
      </c>
      <c r="Q191" s="2"/>
      <c r="S191" s="53"/>
    </row>
    <row r="192" spans="1:19" x14ac:dyDescent="0.3">
      <c r="A192" s="1"/>
      <c r="B192" s="2"/>
      <c r="C192" s="141"/>
      <c r="D192" s="178"/>
      <c r="E192" s="23"/>
      <c r="F192" s="23"/>
      <c r="G192" s="23"/>
      <c r="H192" s="51"/>
      <c r="I192" s="33"/>
      <c r="J192" s="10"/>
      <c r="K192" s="33"/>
      <c r="L192" s="33"/>
      <c r="M192" s="84"/>
      <c r="N192" s="21"/>
      <c r="O192" s="78"/>
      <c r="P192" s="84"/>
      <c r="Q192" s="2"/>
      <c r="S192" s="53"/>
    </row>
    <row r="193" spans="1:19" x14ac:dyDescent="0.3">
      <c r="A193" s="1"/>
      <c r="B193" s="2"/>
      <c r="C193" s="141"/>
      <c r="D193" s="178"/>
      <c r="E193" s="51"/>
      <c r="F193" s="23"/>
      <c r="G193" s="23"/>
      <c r="H193" s="49"/>
      <c r="I193" s="49"/>
      <c r="J193" s="49"/>
      <c r="K193" s="2"/>
      <c r="L193" s="159" t="s">
        <v>26</v>
      </c>
      <c r="M193" s="51"/>
      <c r="N193" s="138" t="s">
        <v>65</v>
      </c>
      <c r="O193" s="139"/>
      <c r="P193" s="44"/>
      <c r="Q193" s="2"/>
      <c r="S193" s="53"/>
    </row>
    <row r="194" spans="1:19" x14ac:dyDescent="0.3">
      <c r="A194" s="1"/>
      <c r="B194" s="2"/>
      <c r="C194" s="141"/>
      <c r="D194" s="178"/>
      <c r="E194" s="23"/>
      <c r="F194" s="23"/>
      <c r="G194" s="23"/>
      <c r="H194" s="23"/>
      <c r="I194" s="49"/>
      <c r="J194" s="49"/>
      <c r="K194" s="2"/>
      <c r="L194" s="161"/>
      <c r="M194" s="87" t="s">
        <v>10</v>
      </c>
      <c r="N194" s="47" t="s">
        <v>9</v>
      </c>
      <c r="O194" s="47" t="s">
        <v>60</v>
      </c>
      <c r="P194" s="48" t="s">
        <v>5</v>
      </c>
      <c r="Q194" s="2"/>
      <c r="S194" s="53"/>
    </row>
    <row r="195" spans="1:19" x14ac:dyDescent="0.3">
      <c r="A195" s="1"/>
      <c r="B195" s="2"/>
      <c r="C195" s="141"/>
      <c r="D195" s="178"/>
      <c r="E195" s="23"/>
      <c r="F195" s="23"/>
      <c r="G195" s="23"/>
      <c r="H195" s="23"/>
      <c r="I195" s="49"/>
      <c r="J195" s="49"/>
      <c r="K195" s="2"/>
      <c r="L195" s="43" t="s">
        <v>54</v>
      </c>
      <c r="M195" s="36" t="str">
        <f>IF(OR(N187=""),"",(N187))</f>
        <v/>
      </c>
      <c r="N195" s="133" t="str">
        <f>M195</f>
        <v/>
      </c>
      <c r="O195" s="131" t="str">
        <f>P195</f>
        <v/>
      </c>
      <c r="P195" s="132" t="str">
        <f>IF(OR(N195=""),"",N195/1000)</f>
        <v/>
      </c>
      <c r="Q195" s="2"/>
      <c r="S195" s="53"/>
    </row>
    <row r="196" spans="1:19" x14ac:dyDescent="0.3">
      <c r="A196" s="1"/>
      <c r="B196" s="2"/>
      <c r="C196" s="141"/>
      <c r="D196" s="178"/>
      <c r="E196" s="2"/>
      <c r="F196" s="2"/>
      <c r="G196" s="2"/>
      <c r="H196" s="2"/>
      <c r="I196" s="2"/>
      <c r="J196" s="2"/>
      <c r="K196" s="2"/>
      <c r="L196" s="94" t="s">
        <v>31</v>
      </c>
      <c r="M196" s="36" t="str">
        <f>IF(OR(N191=""),"",(N191))</f>
        <v/>
      </c>
      <c r="N196" s="131" t="str">
        <f>M196</f>
        <v/>
      </c>
      <c r="O196" s="131" t="str">
        <f>P196</f>
        <v/>
      </c>
      <c r="P196" s="132" t="str">
        <f>IF(OR(N196=""),"",N196/1000)</f>
        <v/>
      </c>
      <c r="Q196" s="2"/>
      <c r="S196" s="53"/>
    </row>
    <row r="197" spans="1:19" x14ac:dyDescent="0.3">
      <c r="A197" s="1"/>
      <c r="B197" s="2"/>
      <c r="C197" s="142"/>
      <c r="D197" s="179"/>
      <c r="E197" s="90"/>
      <c r="F197" s="90"/>
      <c r="G197" s="90"/>
      <c r="H197" s="90"/>
      <c r="I197" s="90"/>
      <c r="J197" s="90"/>
      <c r="K197" s="90"/>
      <c r="L197" s="94" t="s">
        <v>15</v>
      </c>
      <c r="M197" s="36" t="str">
        <f>IF(OR(N195="",N196=""),"",(N195+N196))</f>
        <v/>
      </c>
      <c r="N197" s="131" t="str">
        <f>M197</f>
        <v/>
      </c>
      <c r="O197" s="131" t="str">
        <f>P197</f>
        <v/>
      </c>
      <c r="P197" s="132" t="str">
        <f>IF(OR(N197=""),"",N197/1000)</f>
        <v/>
      </c>
      <c r="Q197" s="2"/>
      <c r="S197" s="53"/>
    </row>
    <row r="198" spans="1:19" x14ac:dyDescent="0.3">
      <c r="A198" s="1"/>
      <c r="B198" s="2"/>
      <c r="C198" s="57"/>
      <c r="D198" s="51"/>
      <c r="E198" s="58"/>
      <c r="F198" s="49"/>
      <c r="G198" s="21"/>
      <c r="H198" s="2"/>
      <c r="I198" s="2"/>
      <c r="J198" s="2"/>
      <c r="K198" s="2"/>
      <c r="L198" s="2"/>
      <c r="M198" s="2"/>
      <c r="N198" s="21"/>
      <c r="O198" s="21"/>
      <c r="P198" s="21"/>
      <c r="Q198" s="2"/>
      <c r="S198" s="53"/>
    </row>
    <row r="199" spans="1:19" ht="30" x14ac:dyDescent="0.3">
      <c r="A199" s="1"/>
      <c r="B199" s="2"/>
      <c r="C199" s="140">
        <v>14</v>
      </c>
      <c r="D199" s="159" t="s">
        <v>0</v>
      </c>
      <c r="E199" s="162" t="s">
        <v>49</v>
      </c>
      <c r="F199" s="180" t="s">
        <v>1</v>
      </c>
      <c r="G199" s="180"/>
      <c r="H199" s="172" t="s">
        <v>2</v>
      </c>
      <c r="I199" s="176"/>
      <c r="J199" s="41" t="s">
        <v>3</v>
      </c>
      <c r="K199" s="41" t="s">
        <v>4</v>
      </c>
      <c r="L199" s="43" t="s">
        <v>17</v>
      </c>
      <c r="M199" s="42"/>
      <c r="N199" s="43" t="s">
        <v>54</v>
      </c>
      <c r="O199" s="43" t="s">
        <v>54</v>
      </c>
      <c r="P199" s="44"/>
      <c r="Q199" s="2"/>
      <c r="S199" s="53"/>
    </row>
    <row r="200" spans="1:19" ht="19.5" x14ac:dyDescent="0.3">
      <c r="A200" s="1"/>
      <c r="B200" s="2"/>
      <c r="C200" s="141"/>
      <c r="D200" s="161"/>
      <c r="E200" s="163"/>
      <c r="F200" s="77" t="s">
        <v>12</v>
      </c>
      <c r="G200" s="77" t="s">
        <v>13</v>
      </c>
      <c r="H200" s="77" t="s">
        <v>21</v>
      </c>
      <c r="I200" s="77" t="s">
        <v>22</v>
      </c>
      <c r="J200" s="77" t="s">
        <v>63</v>
      </c>
      <c r="K200" s="77" t="s">
        <v>64</v>
      </c>
      <c r="L200" s="80" t="s">
        <v>18</v>
      </c>
      <c r="M200" s="81" t="s">
        <v>10</v>
      </c>
      <c r="N200" s="80" t="s">
        <v>9</v>
      </c>
      <c r="O200" s="47" t="s">
        <v>60</v>
      </c>
      <c r="P200" s="82" t="s">
        <v>5</v>
      </c>
      <c r="Q200" s="2"/>
      <c r="S200" s="53"/>
    </row>
    <row r="201" spans="1:19" x14ac:dyDescent="0.3">
      <c r="A201" s="1"/>
      <c r="B201" s="2"/>
      <c r="C201" s="141"/>
      <c r="D201" s="177"/>
      <c r="E201" s="52" t="s">
        <v>55</v>
      </c>
      <c r="F201" s="108"/>
      <c r="G201" s="95"/>
      <c r="H201" s="34"/>
      <c r="I201" s="34"/>
      <c r="J201" s="109"/>
      <c r="K201" s="109"/>
      <c r="L201" s="28" t="str">
        <f>$J$8</f>
        <v/>
      </c>
      <c r="M201" s="36" t="str">
        <f>IF(OR(ISBLANK(F201),ISBLANK(G201),ISBLANK(H201),ISBLANK(I201),ISBLANK(J201),ISBLANK(K201),ISBLANK(L201),L201=""),"",((((H201+I201)/2)-J201-K201-L201)/((F201+G201)/2)*100))</f>
        <v/>
      </c>
      <c r="N201" s="131" t="str">
        <f>M201</f>
        <v/>
      </c>
      <c r="O201" s="131" t="str">
        <f>P201</f>
        <v/>
      </c>
      <c r="P201" s="132" t="str">
        <f>IF(OR(N201=""),"",N201/1000)</f>
        <v/>
      </c>
      <c r="Q201" s="2"/>
      <c r="S201" s="53"/>
    </row>
    <row r="202" spans="1:19" x14ac:dyDescent="0.3">
      <c r="A202" s="1"/>
      <c r="B202" s="2"/>
      <c r="C202" s="141"/>
      <c r="D202" s="178"/>
      <c r="E202" s="51"/>
      <c r="F202" s="79"/>
      <c r="G202" s="49"/>
      <c r="H202" s="49"/>
      <c r="I202" s="49"/>
      <c r="J202" s="49"/>
      <c r="K202" s="49"/>
      <c r="L202" s="21"/>
      <c r="M202" s="91"/>
      <c r="N202" s="21"/>
      <c r="O202" s="78"/>
      <c r="P202" s="91"/>
      <c r="Q202" s="2"/>
      <c r="S202" s="53"/>
    </row>
    <row r="203" spans="1:19" x14ac:dyDescent="0.3">
      <c r="A203" s="1"/>
      <c r="B203" s="2"/>
      <c r="C203" s="141"/>
      <c r="D203" s="178"/>
      <c r="E203" s="2"/>
      <c r="F203" s="2"/>
      <c r="G203" s="181" t="s">
        <v>50</v>
      </c>
      <c r="H203" s="169" t="s">
        <v>56</v>
      </c>
      <c r="I203" s="169"/>
      <c r="J203" s="169"/>
      <c r="K203" s="169"/>
      <c r="L203" s="169"/>
      <c r="M203" s="38"/>
      <c r="N203" s="43" t="s">
        <v>31</v>
      </c>
      <c r="O203" s="43" t="s">
        <v>31</v>
      </c>
      <c r="P203" s="44"/>
      <c r="Q203" s="2"/>
      <c r="S203" s="53"/>
    </row>
    <row r="204" spans="1:19" ht="30" x14ac:dyDescent="0.3">
      <c r="A204" s="1"/>
      <c r="B204" s="2"/>
      <c r="C204" s="141"/>
      <c r="D204" s="70"/>
      <c r="E204" s="23"/>
      <c r="F204" s="23"/>
      <c r="G204" s="182"/>
      <c r="H204" s="45" t="s">
        <v>25</v>
      </c>
      <c r="I204" s="47" t="s">
        <v>16</v>
      </c>
      <c r="J204" s="45" t="s">
        <v>52</v>
      </c>
      <c r="K204" s="93" t="s">
        <v>53</v>
      </c>
      <c r="L204" s="45" t="s">
        <v>32</v>
      </c>
      <c r="M204" s="46" t="s">
        <v>10</v>
      </c>
      <c r="N204" s="47" t="s">
        <v>9</v>
      </c>
      <c r="O204" s="47" t="s">
        <v>60</v>
      </c>
      <c r="P204" s="48" t="s">
        <v>5</v>
      </c>
      <c r="Q204" s="2"/>
      <c r="S204" s="53"/>
    </row>
    <row r="205" spans="1:19" x14ac:dyDescent="0.3">
      <c r="A205" s="1"/>
      <c r="B205" s="2"/>
      <c r="C205" s="141"/>
      <c r="D205" s="178"/>
      <c r="E205" s="23"/>
      <c r="F205" s="23"/>
      <c r="G205" s="52" t="s">
        <v>31</v>
      </c>
      <c r="H205" s="95"/>
      <c r="I205" s="106" t="str">
        <f>$J$14</f>
        <v/>
      </c>
      <c r="J205" s="34">
        <v>100</v>
      </c>
      <c r="K205" s="34"/>
      <c r="L205" s="34"/>
      <c r="M205" s="36" t="str">
        <f>IF(OR(ISBLANK(J205),ISBLANK(L205),ISBLANK(I205),ISBLANK(H205),ISBLANK(K205),I205=""),"",(I205*J205*(L205/K205)*(100/H205)))</f>
        <v/>
      </c>
      <c r="N205" s="131" t="str">
        <f>M205</f>
        <v/>
      </c>
      <c r="O205" s="131" t="str">
        <f>P205</f>
        <v/>
      </c>
      <c r="P205" s="132" t="str">
        <f>IF(OR(N205=""),"",N205/1000)</f>
        <v/>
      </c>
      <c r="Q205" s="2"/>
      <c r="S205" s="53"/>
    </row>
    <row r="206" spans="1:19" x14ac:dyDescent="0.3">
      <c r="A206" s="1"/>
      <c r="B206" s="2"/>
      <c r="C206" s="141"/>
      <c r="D206" s="178"/>
      <c r="E206" s="23"/>
      <c r="F206" s="23"/>
      <c r="G206" s="23"/>
      <c r="H206" s="51"/>
      <c r="I206" s="33"/>
      <c r="J206" s="10"/>
      <c r="K206" s="33"/>
      <c r="L206" s="33"/>
      <c r="M206" s="84"/>
      <c r="N206" s="21"/>
      <c r="O206" s="78"/>
      <c r="P206" s="84"/>
      <c r="Q206" s="2"/>
      <c r="S206" s="53"/>
    </row>
    <row r="207" spans="1:19" x14ac:dyDescent="0.3">
      <c r="A207" s="1"/>
      <c r="B207" s="2"/>
      <c r="C207" s="141"/>
      <c r="D207" s="178"/>
      <c r="E207" s="51"/>
      <c r="F207" s="23"/>
      <c r="G207" s="23"/>
      <c r="H207" s="49"/>
      <c r="I207" s="49"/>
      <c r="J207" s="49"/>
      <c r="K207" s="2"/>
      <c r="L207" s="159" t="s">
        <v>26</v>
      </c>
      <c r="M207" s="51"/>
      <c r="N207" s="138" t="s">
        <v>65</v>
      </c>
      <c r="O207" s="139"/>
      <c r="P207" s="44"/>
      <c r="Q207" s="2"/>
      <c r="S207" s="53"/>
    </row>
    <row r="208" spans="1:19" x14ac:dyDescent="0.3">
      <c r="A208" s="1"/>
      <c r="B208" s="2"/>
      <c r="C208" s="141"/>
      <c r="D208" s="178"/>
      <c r="E208" s="23"/>
      <c r="F208" s="23"/>
      <c r="G208" s="23"/>
      <c r="H208" s="23"/>
      <c r="I208" s="49"/>
      <c r="J208" s="49"/>
      <c r="K208" s="2"/>
      <c r="L208" s="161"/>
      <c r="M208" s="87" t="s">
        <v>10</v>
      </c>
      <c r="N208" s="47" t="s">
        <v>9</v>
      </c>
      <c r="O208" s="47" t="s">
        <v>60</v>
      </c>
      <c r="P208" s="48" t="s">
        <v>5</v>
      </c>
      <c r="Q208" s="2"/>
      <c r="S208" s="53"/>
    </row>
    <row r="209" spans="1:19" x14ac:dyDescent="0.3">
      <c r="A209" s="1"/>
      <c r="B209" s="2"/>
      <c r="C209" s="141"/>
      <c r="D209" s="178"/>
      <c r="E209" s="23"/>
      <c r="F209" s="23"/>
      <c r="G209" s="23"/>
      <c r="H209" s="23"/>
      <c r="I209" s="49"/>
      <c r="J209" s="49"/>
      <c r="K209" s="2"/>
      <c r="L209" s="43" t="s">
        <v>54</v>
      </c>
      <c r="M209" s="36" t="str">
        <f>IF(OR(N201=""),"",(N201))</f>
        <v/>
      </c>
      <c r="N209" s="133" t="str">
        <f>M209</f>
        <v/>
      </c>
      <c r="O209" s="131" t="str">
        <f>P209</f>
        <v/>
      </c>
      <c r="P209" s="132" t="str">
        <f>IF(OR(N209=""),"",N209/1000)</f>
        <v/>
      </c>
      <c r="Q209" s="2"/>
      <c r="S209" s="53"/>
    </row>
    <row r="210" spans="1:19" x14ac:dyDescent="0.3">
      <c r="A210" s="1"/>
      <c r="B210" s="2"/>
      <c r="C210" s="141"/>
      <c r="D210" s="178"/>
      <c r="E210" s="2"/>
      <c r="F210" s="2"/>
      <c r="G210" s="2"/>
      <c r="H210" s="2"/>
      <c r="I210" s="2"/>
      <c r="J210" s="2"/>
      <c r="K210" s="2"/>
      <c r="L210" s="94" t="s">
        <v>31</v>
      </c>
      <c r="M210" s="36" t="str">
        <f>IF(OR(N205=""),"",(N205))</f>
        <v/>
      </c>
      <c r="N210" s="131" t="str">
        <f>M210</f>
        <v/>
      </c>
      <c r="O210" s="131" t="str">
        <f>P210</f>
        <v/>
      </c>
      <c r="P210" s="132" t="str">
        <f>IF(OR(N210=""),"",N210/1000)</f>
        <v/>
      </c>
      <c r="Q210" s="2"/>
      <c r="S210" s="53"/>
    </row>
    <row r="211" spans="1:19" x14ac:dyDescent="0.3">
      <c r="A211" s="1"/>
      <c r="B211" s="2"/>
      <c r="C211" s="142"/>
      <c r="D211" s="179"/>
      <c r="E211" s="90"/>
      <c r="F211" s="90"/>
      <c r="G211" s="90"/>
      <c r="H211" s="90"/>
      <c r="I211" s="90"/>
      <c r="J211" s="90"/>
      <c r="K211" s="90"/>
      <c r="L211" s="94" t="s">
        <v>15</v>
      </c>
      <c r="M211" s="36" t="str">
        <f>IF(OR(N209="",N210=""),"",(N209+N210))</f>
        <v/>
      </c>
      <c r="N211" s="131" t="str">
        <f>M211</f>
        <v/>
      </c>
      <c r="O211" s="131" t="str">
        <f>P211</f>
        <v/>
      </c>
      <c r="P211" s="132" t="str">
        <f>IF(OR(N211=""),"",N211/1000)</f>
        <v/>
      </c>
      <c r="Q211" s="2"/>
      <c r="S211" s="53"/>
    </row>
    <row r="212" spans="1:19" x14ac:dyDescent="0.3">
      <c r="A212" s="1"/>
      <c r="B212" s="2"/>
      <c r="C212" s="57"/>
      <c r="D212" s="51"/>
      <c r="E212" s="58"/>
      <c r="F212" s="49"/>
      <c r="G212" s="21"/>
      <c r="H212" s="2"/>
      <c r="I212" s="2"/>
      <c r="J212" s="2"/>
      <c r="K212" s="2"/>
      <c r="L212" s="2"/>
      <c r="M212" s="2"/>
      <c r="N212" s="21"/>
      <c r="O212" s="21"/>
      <c r="P212" s="21"/>
      <c r="Q212" s="2"/>
      <c r="S212" s="53"/>
    </row>
    <row r="213" spans="1:19" ht="30" x14ac:dyDescent="0.3">
      <c r="A213" s="1"/>
      <c r="B213" s="2"/>
      <c r="C213" s="140">
        <v>15</v>
      </c>
      <c r="D213" s="159" t="s">
        <v>0</v>
      </c>
      <c r="E213" s="162" t="s">
        <v>49</v>
      </c>
      <c r="F213" s="180" t="s">
        <v>1</v>
      </c>
      <c r="G213" s="180"/>
      <c r="H213" s="172" t="s">
        <v>2</v>
      </c>
      <c r="I213" s="176"/>
      <c r="J213" s="41" t="s">
        <v>3</v>
      </c>
      <c r="K213" s="41" t="s">
        <v>4</v>
      </c>
      <c r="L213" s="43" t="s">
        <v>17</v>
      </c>
      <c r="M213" s="42"/>
      <c r="N213" s="43" t="s">
        <v>54</v>
      </c>
      <c r="O213" s="43" t="s">
        <v>54</v>
      </c>
      <c r="P213" s="44"/>
      <c r="Q213" s="2"/>
      <c r="S213" s="53"/>
    </row>
    <row r="214" spans="1:19" ht="19.5" x14ac:dyDescent="0.3">
      <c r="A214" s="1"/>
      <c r="B214" s="2"/>
      <c r="C214" s="141"/>
      <c r="D214" s="161"/>
      <c r="E214" s="163"/>
      <c r="F214" s="77" t="s">
        <v>12</v>
      </c>
      <c r="G214" s="77" t="s">
        <v>13</v>
      </c>
      <c r="H214" s="77" t="s">
        <v>21</v>
      </c>
      <c r="I214" s="77" t="s">
        <v>22</v>
      </c>
      <c r="J214" s="77" t="s">
        <v>63</v>
      </c>
      <c r="K214" s="77" t="s">
        <v>64</v>
      </c>
      <c r="L214" s="80" t="s">
        <v>18</v>
      </c>
      <c r="M214" s="81" t="s">
        <v>10</v>
      </c>
      <c r="N214" s="80" t="s">
        <v>9</v>
      </c>
      <c r="O214" s="47" t="s">
        <v>60</v>
      </c>
      <c r="P214" s="82" t="s">
        <v>5</v>
      </c>
      <c r="Q214" s="2"/>
      <c r="S214" s="53"/>
    </row>
    <row r="215" spans="1:19" x14ac:dyDescent="0.3">
      <c r="A215" s="1"/>
      <c r="B215" s="2"/>
      <c r="C215" s="141"/>
      <c r="D215" s="177"/>
      <c r="E215" s="52" t="s">
        <v>55</v>
      </c>
      <c r="F215" s="108"/>
      <c r="G215" s="95"/>
      <c r="H215" s="34"/>
      <c r="I215" s="34"/>
      <c r="J215" s="109"/>
      <c r="K215" s="109"/>
      <c r="L215" s="28" t="str">
        <f>$J$8</f>
        <v/>
      </c>
      <c r="M215" s="36" t="str">
        <f>IF(OR(ISBLANK(F215),ISBLANK(G215),ISBLANK(H215),ISBLANK(I215),ISBLANK(J215),ISBLANK(K215),ISBLANK(L215),L215=""),"",((((H215+I215)/2)-J215-K215-L215)/((F215+G215)/2)*100))</f>
        <v/>
      </c>
      <c r="N215" s="131" t="str">
        <f>M215</f>
        <v/>
      </c>
      <c r="O215" s="131" t="str">
        <f>P215</f>
        <v/>
      </c>
      <c r="P215" s="132" t="str">
        <f>IF(OR(N215=""),"",N215/1000)</f>
        <v/>
      </c>
      <c r="Q215" s="2"/>
      <c r="S215" s="53"/>
    </row>
    <row r="216" spans="1:19" x14ac:dyDescent="0.3">
      <c r="A216" s="1"/>
      <c r="B216" s="2"/>
      <c r="C216" s="141"/>
      <c r="D216" s="178"/>
      <c r="E216" s="51"/>
      <c r="F216" s="79"/>
      <c r="G216" s="49"/>
      <c r="H216" s="49"/>
      <c r="I216" s="49"/>
      <c r="J216" s="49"/>
      <c r="K216" s="49"/>
      <c r="L216" s="21"/>
      <c r="M216" s="91"/>
      <c r="N216" s="21"/>
      <c r="O216" s="78"/>
      <c r="P216" s="91"/>
      <c r="Q216" s="2"/>
      <c r="S216" s="53"/>
    </row>
    <row r="217" spans="1:19" x14ac:dyDescent="0.3">
      <c r="A217" s="1"/>
      <c r="B217" s="2"/>
      <c r="C217" s="141"/>
      <c r="D217" s="178"/>
      <c r="E217" s="2"/>
      <c r="F217" s="2"/>
      <c r="G217" s="181" t="s">
        <v>50</v>
      </c>
      <c r="H217" s="169" t="s">
        <v>56</v>
      </c>
      <c r="I217" s="169"/>
      <c r="J217" s="169"/>
      <c r="K217" s="169"/>
      <c r="L217" s="169"/>
      <c r="M217" s="38"/>
      <c r="N217" s="43" t="s">
        <v>31</v>
      </c>
      <c r="O217" s="43" t="s">
        <v>31</v>
      </c>
      <c r="P217" s="44"/>
      <c r="Q217" s="2"/>
      <c r="S217" s="53"/>
    </row>
    <row r="218" spans="1:19" ht="30" x14ac:dyDescent="0.3">
      <c r="A218" s="1"/>
      <c r="B218" s="2"/>
      <c r="C218" s="141"/>
      <c r="D218" s="70"/>
      <c r="E218" s="23"/>
      <c r="F218" s="23"/>
      <c r="G218" s="182"/>
      <c r="H218" s="45" t="s">
        <v>25</v>
      </c>
      <c r="I218" s="47" t="s">
        <v>16</v>
      </c>
      <c r="J218" s="45" t="s">
        <v>52</v>
      </c>
      <c r="K218" s="93" t="s">
        <v>53</v>
      </c>
      <c r="L218" s="45" t="s">
        <v>32</v>
      </c>
      <c r="M218" s="46" t="s">
        <v>10</v>
      </c>
      <c r="N218" s="47" t="s">
        <v>9</v>
      </c>
      <c r="O218" s="47" t="s">
        <v>60</v>
      </c>
      <c r="P218" s="48" t="s">
        <v>5</v>
      </c>
      <c r="Q218" s="2"/>
      <c r="S218" s="53"/>
    </row>
    <row r="219" spans="1:19" x14ac:dyDescent="0.3">
      <c r="A219" s="1"/>
      <c r="B219" s="2"/>
      <c r="C219" s="141"/>
      <c r="D219" s="178"/>
      <c r="E219" s="23"/>
      <c r="F219" s="23"/>
      <c r="G219" s="52" t="s">
        <v>31</v>
      </c>
      <c r="H219" s="95"/>
      <c r="I219" s="106" t="str">
        <f>$J$14</f>
        <v/>
      </c>
      <c r="J219" s="34">
        <v>100</v>
      </c>
      <c r="K219" s="34"/>
      <c r="L219" s="34"/>
      <c r="M219" s="36" t="str">
        <f>IF(OR(ISBLANK(J219),ISBLANK(L219),ISBLANK(I219),ISBLANK(H219),ISBLANK(K219),I219=""),"",(I219*J219*(L219/K219)*(100/H219)))</f>
        <v/>
      </c>
      <c r="N219" s="131" t="str">
        <f>M219</f>
        <v/>
      </c>
      <c r="O219" s="131" t="str">
        <f>P219</f>
        <v/>
      </c>
      <c r="P219" s="132" t="str">
        <f>IF(OR(N219=""),"",N219/1000)</f>
        <v/>
      </c>
      <c r="Q219" s="2"/>
      <c r="S219" s="53"/>
    </row>
    <row r="220" spans="1:19" x14ac:dyDescent="0.3">
      <c r="A220" s="1"/>
      <c r="B220" s="2"/>
      <c r="C220" s="141"/>
      <c r="D220" s="178"/>
      <c r="E220" s="23"/>
      <c r="F220" s="23"/>
      <c r="G220" s="23"/>
      <c r="H220" s="51"/>
      <c r="I220" s="33"/>
      <c r="J220" s="10"/>
      <c r="K220" s="33"/>
      <c r="L220" s="33"/>
      <c r="M220" s="84"/>
      <c r="N220" s="21"/>
      <c r="O220" s="78"/>
      <c r="P220" s="84"/>
      <c r="Q220" s="2"/>
      <c r="S220" s="53"/>
    </row>
    <row r="221" spans="1:19" x14ac:dyDescent="0.3">
      <c r="A221" s="1"/>
      <c r="B221" s="2"/>
      <c r="C221" s="141"/>
      <c r="D221" s="178"/>
      <c r="E221" s="51"/>
      <c r="F221" s="23"/>
      <c r="G221" s="23"/>
      <c r="H221" s="49"/>
      <c r="I221" s="49"/>
      <c r="J221" s="49"/>
      <c r="K221" s="2"/>
      <c r="L221" s="159" t="s">
        <v>26</v>
      </c>
      <c r="M221" s="51"/>
      <c r="N221" s="138" t="s">
        <v>65</v>
      </c>
      <c r="O221" s="139"/>
      <c r="P221" s="44"/>
      <c r="Q221" s="2"/>
      <c r="S221" s="53"/>
    </row>
    <row r="222" spans="1:19" x14ac:dyDescent="0.3">
      <c r="A222" s="1"/>
      <c r="B222" s="2"/>
      <c r="C222" s="141"/>
      <c r="D222" s="178"/>
      <c r="E222" s="23"/>
      <c r="F222" s="23"/>
      <c r="G222" s="23"/>
      <c r="H222" s="23"/>
      <c r="I222" s="49"/>
      <c r="J222" s="49"/>
      <c r="K222" s="2"/>
      <c r="L222" s="161"/>
      <c r="M222" s="87" t="s">
        <v>10</v>
      </c>
      <c r="N222" s="47" t="s">
        <v>9</v>
      </c>
      <c r="O222" s="47" t="s">
        <v>60</v>
      </c>
      <c r="P222" s="48" t="s">
        <v>5</v>
      </c>
      <c r="Q222" s="2"/>
      <c r="S222" s="53"/>
    </row>
    <row r="223" spans="1:19" x14ac:dyDescent="0.3">
      <c r="A223" s="1"/>
      <c r="B223" s="2"/>
      <c r="C223" s="141"/>
      <c r="D223" s="178"/>
      <c r="E223" s="23"/>
      <c r="F223" s="23"/>
      <c r="G223" s="23"/>
      <c r="H223" s="23"/>
      <c r="I223" s="49"/>
      <c r="J223" s="49"/>
      <c r="K223" s="2"/>
      <c r="L223" s="43" t="s">
        <v>54</v>
      </c>
      <c r="M223" s="36" t="str">
        <f>IF(OR(N215=""),"",(N215))</f>
        <v/>
      </c>
      <c r="N223" s="133" t="str">
        <f>M223</f>
        <v/>
      </c>
      <c r="O223" s="131" t="str">
        <f>P223</f>
        <v/>
      </c>
      <c r="P223" s="132" t="str">
        <f>IF(OR(N223=""),"",N223/1000)</f>
        <v/>
      </c>
      <c r="Q223" s="2"/>
      <c r="S223" s="53"/>
    </row>
    <row r="224" spans="1:19" x14ac:dyDescent="0.3">
      <c r="A224" s="1"/>
      <c r="B224" s="2"/>
      <c r="C224" s="141"/>
      <c r="D224" s="178"/>
      <c r="E224" s="2"/>
      <c r="F224" s="2"/>
      <c r="G224" s="2"/>
      <c r="H224" s="2"/>
      <c r="I224" s="2"/>
      <c r="J224" s="2"/>
      <c r="K224" s="2"/>
      <c r="L224" s="94" t="s">
        <v>31</v>
      </c>
      <c r="M224" s="36" t="str">
        <f>IF(OR(N219=""),"",(N219))</f>
        <v/>
      </c>
      <c r="N224" s="131" t="str">
        <f>M224</f>
        <v/>
      </c>
      <c r="O224" s="131" t="str">
        <f>P224</f>
        <v/>
      </c>
      <c r="P224" s="132" t="str">
        <f>IF(OR(N224=""),"",N224/1000)</f>
        <v/>
      </c>
      <c r="Q224" s="2"/>
      <c r="S224" s="53"/>
    </row>
    <row r="225" spans="1:19" x14ac:dyDescent="0.3">
      <c r="A225" s="1"/>
      <c r="B225" s="2"/>
      <c r="C225" s="142"/>
      <c r="D225" s="179"/>
      <c r="E225" s="90"/>
      <c r="F225" s="90"/>
      <c r="G225" s="90"/>
      <c r="H225" s="90"/>
      <c r="I225" s="90"/>
      <c r="J225" s="90"/>
      <c r="K225" s="90"/>
      <c r="L225" s="94" t="s">
        <v>15</v>
      </c>
      <c r="M225" s="36" t="str">
        <f>IF(OR(N223="",N224=""),"",(N223+N224))</f>
        <v/>
      </c>
      <c r="N225" s="131" t="str">
        <f>M225</f>
        <v/>
      </c>
      <c r="O225" s="131" t="str">
        <f>P225</f>
        <v/>
      </c>
      <c r="P225" s="132" t="str">
        <f>IF(OR(N225=""),"",N225/1000)</f>
        <v/>
      </c>
      <c r="Q225" s="2"/>
      <c r="S225" s="53"/>
    </row>
    <row r="226" spans="1:19" x14ac:dyDescent="0.3">
      <c r="A226" s="1"/>
      <c r="B226" s="2"/>
      <c r="C226" s="57"/>
      <c r="D226" s="51"/>
      <c r="E226" s="58"/>
      <c r="F226" s="49"/>
      <c r="G226" s="21"/>
      <c r="H226" s="2"/>
      <c r="I226" s="2"/>
      <c r="J226" s="2"/>
      <c r="K226" s="2"/>
      <c r="L226" s="2"/>
      <c r="M226" s="2"/>
      <c r="N226" s="21"/>
      <c r="O226" s="21"/>
      <c r="P226" s="21"/>
      <c r="Q226" s="2"/>
      <c r="S226" s="53"/>
    </row>
    <row r="227" spans="1:19" ht="30" x14ac:dyDescent="0.3">
      <c r="A227" s="1"/>
      <c r="B227" s="2"/>
      <c r="C227" s="140">
        <v>16</v>
      </c>
      <c r="D227" s="159" t="s">
        <v>0</v>
      </c>
      <c r="E227" s="162" t="s">
        <v>49</v>
      </c>
      <c r="F227" s="180" t="s">
        <v>1</v>
      </c>
      <c r="G227" s="180"/>
      <c r="H227" s="172" t="s">
        <v>2</v>
      </c>
      <c r="I227" s="176"/>
      <c r="J227" s="41" t="s">
        <v>3</v>
      </c>
      <c r="K227" s="41" t="s">
        <v>4</v>
      </c>
      <c r="L227" s="43" t="s">
        <v>17</v>
      </c>
      <c r="M227" s="42"/>
      <c r="N227" s="43" t="s">
        <v>54</v>
      </c>
      <c r="O227" s="43" t="s">
        <v>54</v>
      </c>
      <c r="P227" s="44"/>
      <c r="Q227" s="2"/>
      <c r="S227" s="53"/>
    </row>
    <row r="228" spans="1:19" ht="19.5" x14ac:dyDescent="0.3">
      <c r="A228" s="1"/>
      <c r="B228" s="2"/>
      <c r="C228" s="141"/>
      <c r="D228" s="161"/>
      <c r="E228" s="163"/>
      <c r="F228" s="77" t="s">
        <v>12</v>
      </c>
      <c r="G228" s="77" t="s">
        <v>13</v>
      </c>
      <c r="H228" s="77" t="s">
        <v>21</v>
      </c>
      <c r="I228" s="77" t="s">
        <v>22</v>
      </c>
      <c r="J228" s="77" t="s">
        <v>63</v>
      </c>
      <c r="K228" s="77" t="s">
        <v>64</v>
      </c>
      <c r="L228" s="80" t="s">
        <v>18</v>
      </c>
      <c r="M228" s="81" t="s">
        <v>10</v>
      </c>
      <c r="N228" s="80" t="s">
        <v>9</v>
      </c>
      <c r="O228" s="47" t="s">
        <v>60</v>
      </c>
      <c r="P228" s="82" t="s">
        <v>5</v>
      </c>
      <c r="Q228" s="2"/>
      <c r="S228" s="53"/>
    </row>
    <row r="229" spans="1:19" x14ac:dyDescent="0.3">
      <c r="A229" s="1"/>
      <c r="B229" s="2"/>
      <c r="C229" s="141"/>
      <c r="D229" s="177"/>
      <c r="E229" s="52" t="s">
        <v>55</v>
      </c>
      <c r="F229" s="108"/>
      <c r="G229" s="95"/>
      <c r="H229" s="34"/>
      <c r="I229" s="34"/>
      <c r="J229" s="109"/>
      <c r="K229" s="109"/>
      <c r="L229" s="28" t="str">
        <f>$J$8</f>
        <v/>
      </c>
      <c r="M229" s="36" t="str">
        <f>IF(OR(ISBLANK(F229),ISBLANK(G229),ISBLANK(H229),ISBLANK(I229),ISBLANK(J229),ISBLANK(K229),ISBLANK(L229),L229=""),"",((((H229+I229)/2)-J229-K229-L229)/((F229+G229)/2)*100))</f>
        <v/>
      </c>
      <c r="N229" s="131" t="str">
        <f>M229</f>
        <v/>
      </c>
      <c r="O229" s="131" t="str">
        <f>P229</f>
        <v/>
      </c>
      <c r="P229" s="132" t="str">
        <f>IF(OR(N229=""),"",N229/1000)</f>
        <v/>
      </c>
      <c r="Q229" s="2"/>
      <c r="S229" s="53"/>
    </row>
    <row r="230" spans="1:19" x14ac:dyDescent="0.3">
      <c r="A230" s="1"/>
      <c r="B230" s="2"/>
      <c r="C230" s="141"/>
      <c r="D230" s="178"/>
      <c r="E230" s="51"/>
      <c r="F230" s="79"/>
      <c r="G230" s="49"/>
      <c r="H230" s="49"/>
      <c r="I230" s="49"/>
      <c r="J230" s="49"/>
      <c r="K230" s="49"/>
      <c r="L230" s="21"/>
      <c r="M230" s="91"/>
      <c r="N230" s="21"/>
      <c r="O230" s="78"/>
      <c r="P230" s="91"/>
      <c r="Q230" s="2"/>
      <c r="S230" s="53"/>
    </row>
    <row r="231" spans="1:19" x14ac:dyDescent="0.3">
      <c r="A231" s="1"/>
      <c r="B231" s="2"/>
      <c r="C231" s="141"/>
      <c r="D231" s="178"/>
      <c r="E231" s="2"/>
      <c r="F231" s="2"/>
      <c r="G231" s="181" t="s">
        <v>50</v>
      </c>
      <c r="H231" s="169" t="s">
        <v>56</v>
      </c>
      <c r="I231" s="169"/>
      <c r="J231" s="169"/>
      <c r="K231" s="169"/>
      <c r="L231" s="169"/>
      <c r="M231" s="38"/>
      <c r="N231" s="43" t="s">
        <v>31</v>
      </c>
      <c r="O231" s="43" t="s">
        <v>31</v>
      </c>
      <c r="P231" s="44"/>
      <c r="Q231" s="2"/>
      <c r="S231" s="53"/>
    </row>
    <row r="232" spans="1:19" ht="30" x14ac:dyDescent="0.3">
      <c r="A232" s="1"/>
      <c r="B232" s="2"/>
      <c r="C232" s="141"/>
      <c r="D232" s="70"/>
      <c r="E232" s="23"/>
      <c r="F232" s="23"/>
      <c r="G232" s="182"/>
      <c r="H232" s="45" t="s">
        <v>25</v>
      </c>
      <c r="I232" s="47" t="s">
        <v>16</v>
      </c>
      <c r="J232" s="45" t="s">
        <v>52</v>
      </c>
      <c r="K232" s="93" t="s">
        <v>53</v>
      </c>
      <c r="L232" s="45" t="s">
        <v>32</v>
      </c>
      <c r="M232" s="46" t="s">
        <v>10</v>
      </c>
      <c r="N232" s="47" t="s">
        <v>9</v>
      </c>
      <c r="O232" s="47" t="s">
        <v>60</v>
      </c>
      <c r="P232" s="48" t="s">
        <v>5</v>
      </c>
      <c r="Q232" s="2"/>
      <c r="S232" s="53"/>
    </row>
    <row r="233" spans="1:19" x14ac:dyDescent="0.3">
      <c r="A233" s="1"/>
      <c r="B233" s="2"/>
      <c r="C233" s="141"/>
      <c r="D233" s="178"/>
      <c r="E233" s="23"/>
      <c r="F233" s="23"/>
      <c r="G233" s="52" t="s">
        <v>31</v>
      </c>
      <c r="H233" s="95"/>
      <c r="I233" s="106" t="str">
        <f>$J$14</f>
        <v/>
      </c>
      <c r="J233" s="34">
        <v>100</v>
      </c>
      <c r="K233" s="34"/>
      <c r="L233" s="34"/>
      <c r="M233" s="36" t="str">
        <f>IF(OR(ISBLANK(J233),ISBLANK(L233),ISBLANK(I233),ISBLANK(H233),ISBLANK(K233),I233=""),"",(I233*J233*(L233/K233)*(100/H233)))</f>
        <v/>
      </c>
      <c r="N233" s="131" t="str">
        <f>M233</f>
        <v/>
      </c>
      <c r="O233" s="131" t="str">
        <f>P233</f>
        <v/>
      </c>
      <c r="P233" s="132" t="str">
        <f>IF(OR(N233=""),"",N233/1000)</f>
        <v/>
      </c>
      <c r="Q233" s="2"/>
      <c r="S233" s="53"/>
    </row>
    <row r="234" spans="1:19" x14ac:dyDescent="0.3">
      <c r="A234" s="1"/>
      <c r="B234" s="2"/>
      <c r="C234" s="141"/>
      <c r="D234" s="178"/>
      <c r="E234" s="23"/>
      <c r="F234" s="23"/>
      <c r="G234" s="23"/>
      <c r="H234" s="51"/>
      <c r="I234" s="33"/>
      <c r="J234" s="10"/>
      <c r="K234" s="33"/>
      <c r="L234" s="33"/>
      <c r="M234" s="84"/>
      <c r="N234" s="21"/>
      <c r="O234" s="78"/>
      <c r="P234" s="84"/>
      <c r="Q234" s="2"/>
      <c r="S234" s="53"/>
    </row>
    <row r="235" spans="1:19" x14ac:dyDescent="0.3">
      <c r="A235" s="1"/>
      <c r="B235" s="2"/>
      <c r="C235" s="141"/>
      <c r="D235" s="178"/>
      <c r="E235" s="51"/>
      <c r="F235" s="23"/>
      <c r="G235" s="23"/>
      <c r="H235" s="49"/>
      <c r="I235" s="49"/>
      <c r="J235" s="49"/>
      <c r="K235" s="2"/>
      <c r="L235" s="159" t="s">
        <v>26</v>
      </c>
      <c r="M235" s="51"/>
      <c r="N235" s="138" t="s">
        <v>65</v>
      </c>
      <c r="O235" s="139"/>
      <c r="P235" s="44"/>
      <c r="Q235" s="2"/>
      <c r="S235" s="53"/>
    </row>
    <row r="236" spans="1:19" x14ac:dyDescent="0.3">
      <c r="A236" s="1"/>
      <c r="B236" s="2"/>
      <c r="C236" s="141"/>
      <c r="D236" s="178"/>
      <c r="E236" s="23"/>
      <c r="F236" s="23"/>
      <c r="G236" s="23"/>
      <c r="H236" s="23"/>
      <c r="I236" s="49"/>
      <c r="J236" s="49"/>
      <c r="K236" s="2"/>
      <c r="L236" s="161"/>
      <c r="M236" s="87" t="s">
        <v>10</v>
      </c>
      <c r="N236" s="47" t="s">
        <v>9</v>
      </c>
      <c r="O236" s="47" t="s">
        <v>60</v>
      </c>
      <c r="P236" s="48" t="s">
        <v>5</v>
      </c>
      <c r="Q236" s="2"/>
      <c r="S236" s="53"/>
    </row>
    <row r="237" spans="1:19" x14ac:dyDescent="0.3">
      <c r="A237" s="1"/>
      <c r="B237" s="2"/>
      <c r="C237" s="141"/>
      <c r="D237" s="178"/>
      <c r="E237" s="23"/>
      <c r="F237" s="23"/>
      <c r="G237" s="23"/>
      <c r="H237" s="23"/>
      <c r="I237" s="49"/>
      <c r="J237" s="49"/>
      <c r="K237" s="2"/>
      <c r="L237" s="43" t="s">
        <v>54</v>
      </c>
      <c r="M237" s="36" t="str">
        <f>IF(OR(N229=""),"",(N229))</f>
        <v/>
      </c>
      <c r="N237" s="133" t="str">
        <f>M237</f>
        <v/>
      </c>
      <c r="O237" s="131" t="str">
        <f>P237</f>
        <v/>
      </c>
      <c r="P237" s="132" t="str">
        <f>IF(OR(N237=""),"",N237/1000)</f>
        <v/>
      </c>
      <c r="Q237" s="2"/>
      <c r="S237" s="53"/>
    </row>
    <row r="238" spans="1:19" x14ac:dyDescent="0.3">
      <c r="A238" s="1"/>
      <c r="B238" s="2"/>
      <c r="C238" s="141"/>
      <c r="D238" s="178"/>
      <c r="E238" s="2"/>
      <c r="F238" s="2"/>
      <c r="G238" s="2"/>
      <c r="H238" s="2"/>
      <c r="I238" s="2"/>
      <c r="J238" s="2"/>
      <c r="K238" s="2"/>
      <c r="L238" s="94" t="s">
        <v>31</v>
      </c>
      <c r="M238" s="36" t="str">
        <f>IF(OR(N233=""),"",(N233))</f>
        <v/>
      </c>
      <c r="N238" s="131" t="str">
        <f>M238</f>
        <v/>
      </c>
      <c r="O238" s="131" t="str">
        <f>P238</f>
        <v/>
      </c>
      <c r="P238" s="132" t="str">
        <f>IF(OR(N238=""),"",N238/1000)</f>
        <v/>
      </c>
      <c r="Q238" s="2"/>
      <c r="S238" s="53"/>
    </row>
    <row r="239" spans="1:19" x14ac:dyDescent="0.3">
      <c r="A239" s="1"/>
      <c r="B239" s="2"/>
      <c r="C239" s="142"/>
      <c r="D239" s="179"/>
      <c r="E239" s="90"/>
      <c r="F239" s="90"/>
      <c r="G239" s="90"/>
      <c r="H239" s="90"/>
      <c r="I239" s="90"/>
      <c r="J239" s="90"/>
      <c r="K239" s="90"/>
      <c r="L239" s="94" t="s">
        <v>15</v>
      </c>
      <c r="M239" s="36" t="str">
        <f>IF(OR(N237="",N238=""),"",(N237+N238))</f>
        <v/>
      </c>
      <c r="N239" s="131" t="str">
        <f>M239</f>
        <v/>
      </c>
      <c r="O239" s="131" t="str">
        <f>P239</f>
        <v/>
      </c>
      <c r="P239" s="132" t="str">
        <f>IF(OR(N239=""),"",N239/1000)</f>
        <v/>
      </c>
      <c r="Q239" s="2"/>
      <c r="S239" s="53"/>
    </row>
    <row r="240" spans="1:19" x14ac:dyDescent="0.3">
      <c r="A240" s="1"/>
      <c r="B240" s="2"/>
      <c r="C240" s="2"/>
      <c r="D240" s="4"/>
      <c r="E240" s="2"/>
      <c r="F240" s="2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"/>
      <c r="S240" s="53"/>
    </row>
    <row r="241" spans="1:17" x14ac:dyDescent="0.3">
      <c r="A241" s="1"/>
      <c r="B241" s="2"/>
      <c r="C241" s="2"/>
      <c r="D241" s="4"/>
      <c r="E241" s="2"/>
      <c r="F241" s="2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"/>
    </row>
    <row r="242" spans="1:17" x14ac:dyDescent="0.3">
      <c r="A242" s="1"/>
      <c r="B242" s="1"/>
      <c r="C242" s="1"/>
      <c r="E242" s="1"/>
      <c r="F242" s="1"/>
      <c r="G242" s="1"/>
      <c r="H242" s="1"/>
      <c r="I242" s="1"/>
      <c r="J242" s="1"/>
      <c r="K242" s="1"/>
      <c r="L242" s="1"/>
      <c r="M242" s="1"/>
      <c r="N242" s="54"/>
      <c r="O242" s="54"/>
      <c r="P242" s="54"/>
      <c r="Q242" s="1"/>
    </row>
  </sheetData>
  <sheetProtection algorithmName="SHA-512" hashValue="bUwL98f5jE1LEpVss1V2X7wQ6lCqgR8D/DwRJz0cndYW9Alx1jx55as5HrV41CpHX5f1T/mIgojmUPieoAqmlw==" saltValue="ihMmPXJCvf1g9nZEFSO4bg==" spinCount="100000" sheet="1" objects="1" scenarios="1"/>
  <mergeCells count="180">
    <mergeCell ref="N235:O235"/>
    <mergeCell ref="N25:O25"/>
    <mergeCell ref="N39:O39"/>
    <mergeCell ref="N53:O53"/>
    <mergeCell ref="N67:O67"/>
    <mergeCell ref="N81:O81"/>
    <mergeCell ref="N95:O95"/>
    <mergeCell ref="N109:O109"/>
    <mergeCell ref="N151:O151"/>
    <mergeCell ref="N165:O165"/>
    <mergeCell ref="N179:O179"/>
    <mergeCell ref="N193:O193"/>
    <mergeCell ref="N123:O123"/>
    <mergeCell ref="N137:O137"/>
    <mergeCell ref="L165:L166"/>
    <mergeCell ref="N207:O207"/>
    <mergeCell ref="N221:O221"/>
    <mergeCell ref="D229:D231"/>
    <mergeCell ref="D233:D239"/>
    <mergeCell ref="G231:G232"/>
    <mergeCell ref="H231:L231"/>
    <mergeCell ref="H133:L133"/>
    <mergeCell ref="L123:L124"/>
    <mergeCell ref="E171:E172"/>
    <mergeCell ref="F171:G171"/>
    <mergeCell ref="D173:D175"/>
    <mergeCell ref="D177:D183"/>
    <mergeCell ref="G175:G176"/>
    <mergeCell ref="H129:I129"/>
    <mergeCell ref="C227:C239"/>
    <mergeCell ref="D227:D228"/>
    <mergeCell ref="E227:E228"/>
    <mergeCell ref="F227:G227"/>
    <mergeCell ref="H227:I227"/>
    <mergeCell ref="H73:I73"/>
    <mergeCell ref="G77:G78"/>
    <mergeCell ref="H77:L77"/>
    <mergeCell ref="H189:L189"/>
    <mergeCell ref="H161:L161"/>
    <mergeCell ref="L235:L236"/>
    <mergeCell ref="L221:L222"/>
    <mergeCell ref="L207:L208"/>
    <mergeCell ref="H217:L217"/>
    <mergeCell ref="H203:L203"/>
    <mergeCell ref="L179:L180"/>
    <mergeCell ref="H171:I171"/>
    <mergeCell ref="C185:C197"/>
    <mergeCell ref="D185:D186"/>
    <mergeCell ref="E185:E186"/>
    <mergeCell ref="F185:G185"/>
    <mergeCell ref="D187:D189"/>
    <mergeCell ref="C171:C183"/>
    <mergeCell ref="D171:D172"/>
    <mergeCell ref="H31:I31"/>
    <mergeCell ref="L39:L40"/>
    <mergeCell ref="H105:L105"/>
    <mergeCell ref="H157:I157"/>
    <mergeCell ref="H119:L119"/>
    <mergeCell ref="L137:L138"/>
    <mergeCell ref="L109:L110"/>
    <mergeCell ref="H143:I143"/>
    <mergeCell ref="H147:L147"/>
    <mergeCell ref="L151:L152"/>
    <mergeCell ref="L95:L96"/>
    <mergeCell ref="H87:I87"/>
    <mergeCell ref="H115:I115"/>
    <mergeCell ref="H101:I101"/>
    <mergeCell ref="C213:C225"/>
    <mergeCell ref="D213:D214"/>
    <mergeCell ref="E213:E214"/>
    <mergeCell ref="F213:G213"/>
    <mergeCell ref="H199:I199"/>
    <mergeCell ref="D201:D203"/>
    <mergeCell ref="D205:D211"/>
    <mergeCell ref="H213:I213"/>
    <mergeCell ref="D215:D217"/>
    <mergeCell ref="D219:D225"/>
    <mergeCell ref="C199:C211"/>
    <mergeCell ref="D199:D200"/>
    <mergeCell ref="E199:E200"/>
    <mergeCell ref="F199:G199"/>
    <mergeCell ref="G203:G204"/>
    <mergeCell ref="F129:G129"/>
    <mergeCell ref="D131:D133"/>
    <mergeCell ref="D135:D141"/>
    <mergeCell ref="G133:G134"/>
    <mergeCell ref="G35:G36"/>
    <mergeCell ref="H35:L35"/>
    <mergeCell ref="G217:G218"/>
    <mergeCell ref="L193:L194"/>
    <mergeCell ref="H185:I185"/>
    <mergeCell ref="L81:L82"/>
    <mergeCell ref="D191:D197"/>
    <mergeCell ref="G189:G190"/>
    <mergeCell ref="H175:L175"/>
    <mergeCell ref="G105:G106"/>
    <mergeCell ref="F87:G87"/>
    <mergeCell ref="C157:C169"/>
    <mergeCell ref="D157:D158"/>
    <mergeCell ref="E157:E158"/>
    <mergeCell ref="F157:G157"/>
    <mergeCell ref="D159:D161"/>
    <mergeCell ref="G161:G162"/>
    <mergeCell ref="D163:D169"/>
    <mergeCell ref="C115:C127"/>
    <mergeCell ref="D115:D116"/>
    <mergeCell ref="E115:E116"/>
    <mergeCell ref="F115:G115"/>
    <mergeCell ref="D117:D119"/>
    <mergeCell ref="D121:D127"/>
    <mergeCell ref="G119:G120"/>
    <mergeCell ref="C143:C155"/>
    <mergeCell ref="D143:D144"/>
    <mergeCell ref="E143:E144"/>
    <mergeCell ref="F143:G143"/>
    <mergeCell ref="D145:D147"/>
    <mergeCell ref="D149:D155"/>
    <mergeCell ref="G147:G148"/>
    <mergeCell ref="C129:C141"/>
    <mergeCell ref="D129:D130"/>
    <mergeCell ref="E129:E130"/>
    <mergeCell ref="G91:G92"/>
    <mergeCell ref="H91:L91"/>
    <mergeCell ref="D79:D85"/>
    <mergeCell ref="H63:L63"/>
    <mergeCell ref="L67:L68"/>
    <mergeCell ref="C101:C113"/>
    <mergeCell ref="D101:D102"/>
    <mergeCell ref="E101:E102"/>
    <mergeCell ref="F101:G101"/>
    <mergeCell ref="D103:D105"/>
    <mergeCell ref="D107:D113"/>
    <mergeCell ref="C87:C99"/>
    <mergeCell ref="D87:D88"/>
    <mergeCell ref="E87:E88"/>
    <mergeCell ref="D89:D91"/>
    <mergeCell ref="D93:D99"/>
    <mergeCell ref="D31:D32"/>
    <mergeCell ref="E31:E32"/>
    <mergeCell ref="F31:G31"/>
    <mergeCell ref="D37:D43"/>
    <mergeCell ref="E45:E46"/>
    <mergeCell ref="F45:G45"/>
    <mergeCell ref="C73:C85"/>
    <mergeCell ref="D73:D74"/>
    <mergeCell ref="C17:C29"/>
    <mergeCell ref="D33:D35"/>
    <mergeCell ref="G49:G50"/>
    <mergeCell ref="C31:C43"/>
    <mergeCell ref="F73:G73"/>
    <mergeCell ref="D75:D77"/>
    <mergeCell ref="E17:E18"/>
    <mergeCell ref="D61:D63"/>
    <mergeCell ref="D65:D71"/>
    <mergeCell ref="G63:G64"/>
    <mergeCell ref="E73:E74"/>
    <mergeCell ref="L53:L54"/>
    <mergeCell ref="C59:C71"/>
    <mergeCell ref="D59:D60"/>
    <mergeCell ref="E59:E60"/>
    <mergeCell ref="F59:G59"/>
    <mergeCell ref="H59:I59"/>
    <mergeCell ref="C45:C57"/>
    <mergeCell ref="D45:D46"/>
    <mergeCell ref="D47:D49"/>
    <mergeCell ref="D51:D57"/>
    <mergeCell ref="H49:L49"/>
    <mergeCell ref="H45:I45"/>
    <mergeCell ref="E3:F3"/>
    <mergeCell ref="H17:I17"/>
    <mergeCell ref="D19:D21"/>
    <mergeCell ref="D23:D29"/>
    <mergeCell ref="E6:E8"/>
    <mergeCell ref="F17:G17"/>
    <mergeCell ref="F6:G6"/>
    <mergeCell ref="G21:G22"/>
    <mergeCell ref="H21:L21"/>
    <mergeCell ref="D17:D18"/>
    <mergeCell ref="E11:E13"/>
    <mergeCell ref="L25:L26"/>
  </mergeCells>
  <phoneticPr fontId="0" type="noConversion"/>
  <dataValidations count="2">
    <dataValidation allowBlank="1" showInputMessage="1" sqref="H218:L219 H204:L205 H190:L191 H176:L177 H162:L163 H148:L149 H134:L135 H120:L121 H106:L107 H92:L93 H64:L65 H50:L51 H36:L37 L223 H21 G23 I24:L24 L195 L181 L167 L153 L139 L125 L111 L97 H78:L79 L69 L55 L41 G32:G34 L83 G74:G76 G60:G62 I81:J83 H81 I67:J69 H67 H22:L23 G46:G48 L27 M82:M85 G88:G90 M68:M71 G214:G216 G102:G104 L14:M15 I221:J223 G18:G20 H4:H5 H6:I6 J6:J15 J3:K5 I5 S6:S7 S8:IV10 L11 L209 G13:G16 G11:H12 I25:J27 H25 H13:H15 M26:M29 G116:G118 H221 G130:G132 I39:J41 H39 G144:G146 M40:M43 G158:G160 D33:E33 C31:E31 G172:G174 G186:G188 I53:J55 H53 F31:F34 M54:M57 N40:N41 D47:E47 C45:E45 M35:N38 P35:P41 D61:E61 C59:E59 F45:F48 F59:F62 N54:N55 N68:N69 M63:N66 M49:N52 P49:P55 P63:P69 D75:E75 C73:E73 I95:J97 H95 M96:M99 F73:F76 D89:E89 C87:E87 N82:N83 M77:N80 I109:J111 H109 F87:F90 M110:M113 N96:N97 D103:E103 C101:E101 M91:N94 P91:P97 I123:J125 H123 F101:F104 M124:M127 N110:N111 D117:E117 C115:E115 M105:N108 P105:P111 I137:J139 H137 F115:F118 M138:M141 N124:N125 D131:E131 C129:E129 M119:N122 P119:P125 I151:J153 H151 F129:F132 M152:M155 N138:N139 D145:E145 C143:E143 M133:N136 P133:P139 I165:J167 H165 F143:F146 M166:M169 N152:N153 D159:E159 C157:E157 M147:N150 P147:P153 I179:J181 H179 F157:F160 M180:M183 N166:N167 D173:E173 C171:E171 M161:N164 P161:P167 I193:J195 H193 F171:F174 M194:M197 N180:N181 D187:E187 C185:E185 M175:N178 P175:P181 G200:G202 I207:J209 F185:F188 H207 N194:N195 M208:M211 D201:E201 M189:N192 P189:P195 C199:E199 M222:M225 D215:E215 C213:E213 F199:F202 F213:F216 N208:N209 M203:N206 N222:N223 G226 G212 G198 G184 G170 G156 G142 G128 G114 G100 P77:P83 G86 G72 G58 G44 P203:P209 G30 M217:N220 D1:K2 E3:E6 D19:E19 E17 C16:C17 P217:P223 N1:N5 M1:M10 L1:L5 T1:IV7 S1:S4 A16:B65536 A1:C15 D3:D17 F6:F20 I11:I13 N12:N15 N26:N27 M21:P24 P21:P27 Q21:IV65536 H35 G37 I38:L38 H49 G51 I52:L52 H63 G65 I66:L66 H77 G79 I80:L80 H91 G93 I94:L94 H105 G107 I108:L108 H119 G121 I122:L122 H133 G135 I136:L136 H147 G149 I150:L150 H161 G163 I164:L164 H175 G177 I178:L178 H189 G191 I192:L192 H203 G205 I206:L206 H217 G219 I220:L220 H231 G233 I234:L234 H232:L233 L237 G228:G230 I235:J237 H235 M236:M239 D229:E229 C227:E227 F227:F230 N236:N237 M231:N234 P231:P237 G7:I10 O236:P65536 O1:R7 C240:N65536 O82:P85 O31:P38 H213:N216 O227:P234 H199:N202 O213:P220 O222:P225 O208:P211 H185:N188 O199:P206 O194:P197 H171:N174 O185:P192 O180:P183 H157:N160 O171:P178 O166:P169 H143:N146 O157:P164 O152:P155 H129:N132 O143:P150 O138:P141 H115:N118 O129:P136 O124:P127 H101:N104 O115:P122 O110:P113 H87:N90 O101:P108 O96:P99 H73:N76 O87:P94 H59:N62 O73:P80 H45:N48 O59:P66 O54:P57 H31:N34 O45:P52 O40:P43 O26:P29 H16:N20 O8:Q10 O68:P71 H227:N230 N11:IU11 O12:IV20" xr:uid="{00000000-0002-0000-0100-000000000000}"/>
    <dataValidation type="list" allowBlank="1" showInputMessage="1" sqref="I4" xr:uid="{00000000-0002-0000-0100-000001000000}">
      <formula1>Method</formula1>
    </dataValidation>
  </dataValidations>
  <pageMargins left="0.59055118110236227" right="0.59055118110236227" top="0.59055118110236227" bottom="0.98425196850393704" header="0.51181102362204722" footer="0.51181102362204722"/>
  <pageSetup paperSize="9" scale="71" fitToHeight="12" orientation="landscape" horizontalDpi="360" verticalDpi="360" r:id="rId1"/>
  <headerFooter alignWithMargins="0">
    <oddFooter>&amp;LPrinted on &amp;D, Page &amp;P of &amp;N</oddFooter>
  </headerFooter>
  <rowBreaks count="8" manualBreakCount="8">
    <brk id="29" min="1" max="18" man="1"/>
    <brk id="57" min="1" max="18" man="1"/>
    <brk id="86" min="1" max="18" man="1"/>
    <brk id="114" min="1" max="18" man="1"/>
    <brk id="142" min="1" max="18" man="1"/>
    <brk id="170" min="1" max="18" man="1"/>
    <brk id="198" min="1" max="18" man="1"/>
    <brk id="226" min="1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26"/>
  <sheetViews>
    <sheetView zoomScaleNormal="100" workbookViewId="0">
      <selection activeCell="E8" sqref="E8"/>
    </sheetView>
  </sheetViews>
  <sheetFormatPr defaultColWidth="12.28515625" defaultRowHeight="15" x14ac:dyDescent="0.3"/>
  <cols>
    <col min="1" max="1" width="1.7109375" style="19" customWidth="1"/>
    <col min="2" max="2" width="0.7109375" style="19" customWidth="1"/>
    <col min="3" max="3" width="3.140625" style="19" customWidth="1"/>
    <col min="4" max="4" width="3.140625" style="19" hidden="1" customWidth="1"/>
    <col min="5" max="5" width="16.28515625" style="19" customWidth="1"/>
    <col min="6" max="8" width="16.140625" style="19" customWidth="1"/>
    <col min="9" max="9" width="1.42578125" style="19" customWidth="1"/>
    <col min="10" max="12" width="16.140625" style="19" customWidth="1"/>
    <col min="13" max="13" width="0.85546875" style="19" customWidth="1"/>
    <col min="14" max="14" width="11.5703125" style="19" customWidth="1"/>
    <col min="15" max="16384" width="12.28515625" style="19"/>
  </cols>
  <sheetData>
    <row r="1" spans="1:13" ht="7.7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3" ht="114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3">
      <c r="A4" s="1"/>
      <c r="B4" s="2"/>
      <c r="C4" s="2"/>
      <c r="D4" s="2"/>
      <c r="E4" s="2"/>
      <c r="F4" s="17"/>
      <c r="G4" s="50"/>
      <c r="H4" s="9"/>
      <c r="I4" s="9"/>
      <c r="J4" s="9"/>
      <c r="K4" s="20"/>
      <c r="L4" s="20"/>
      <c r="M4" s="2"/>
    </row>
    <row r="5" spans="1:13" ht="15.2" customHeigh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30" x14ac:dyDescent="0.3">
      <c r="A6" s="1"/>
      <c r="B6" s="2"/>
      <c r="C6" s="5"/>
      <c r="D6" s="5"/>
      <c r="E6" s="40" t="s">
        <v>0</v>
      </c>
      <c r="F6" s="180" t="s">
        <v>66</v>
      </c>
      <c r="G6" s="180"/>
      <c r="H6" s="180"/>
      <c r="I6" s="66"/>
      <c r="J6" s="143" t="s">
        <v>67</v>
      </c>
      <c r="K6" s="143"/>
      <c r="L6" s="143"/>
      <c r="M6" s="2"/>
    </row>
    <row r="7" spans="1:13" s="53" customFormat="1" ht="30" x14ac:dyDescent="0.2">
      <c r="A7" s="22"/>
      <c r="B7" s="23"/>
      <c r="C7" s="5"/>
      <c r="D7" s="5"/>
      <c r="E7" s="5"/>
      <c r="F7" s="74" t="s">
        <v>58</v>
      </c>
      <c r="G7" s="45" t="s">
        <v>59</v>
      </c>
      <c r="H7" s="45" t="s">
        <v>15</v>
      </c>
      <c r="I7" s="67"/>
      <c r="J7" s="74" t="s">
        <v>58</v>
      </c>
      <c r="K7" s="45" t="s">
        <v>59</v>
      </c>
      <c r="L7" s="45" t="s">
        <v>15</v>
      </c>
      <c r="M7" s="24"/>
    </row>
    <row r="8" spans="1:13" x14ac:dyDescent="0.3">
      <c r="A8" s="1"/>
      <c r="B8" s="2"/>
      <c r="C8" s="65">
        <v>1</v>
      </c>
      <c r="D8" s="96" t="str">
        <f>IF(OR(ISBLANK('Mega-Calc'!D22)),"",'Mega-Calc'!D22)</f>
        <v/>
      </c>
      <c r="E8" s="52" t="str">
        <f>D8</f>
        <v/>
      </c>
      <c r="F8" s="130" t="str">
        <f>'Mega-Calc'!N27</f>
        <v/>
      </c>
      <c r="G8" s="130" t="str">
        <f>'Mega-Calc'!N28</f>
        <v/>
      </c>
      <c r="H8" s="131" t="str">
        <f>'Mega-Calc'!N29</f>
        <v/>
      </c>
      <c r="I8" s="49"/>
      <c r="J8" s="130" t="str">
        <f>'Mega-Calc'!O27</f>
        <v/>
      </c>
      <c r="K8" s="130" t="str">
        <f>'Mega-Calc'!O28</f>
        <v/>
      </c>
      <c r="L8" s="131" t="str">
        <f>'Mega-Calc'!O29</f>
        <v/>
      </c>
      <c r="M8" s="2"/>
    </row>
    <row r="9" spans="1:13" x14ac:dyDescent="0.3">
      <c r="A9" s="1"/>
      <c r="B9" s="2"/>
      <c r="C9" s="65">
        <v>2</v>
      </c>
      <c r="D9" s="96" t="str">
        <f>IF(OR(ISBLANK('Mega-Calc'!D36)),"",'Mega-Calc'!D36)</f>
        <v/>
      </c>
      <c r="E9" s="52" t="str">
        <f t="shared" ref="E9:E23" si="0">D9</f>
        <v/>
      </c>
      <c r="F9" s="130" t="str">
        <f>'Mega-Calc'!N41</f>
        <v/>
      </c>
      <c r="G9" s="130" t="str">
        <f>'Mega-Calc'!N42</f>
        <v/>
      </c>
      <c r="H9" s="131" t="str">
        <f>'Mega-Calc'!N43</f>
        <v/>
      </c>
      <c r="I9" s="49"/>
      <c r="J9" s="130" t="str">
        <f>'Mega-Calc'!O41</f>
        <v/>
      </c>
      <c r="K9" s="130" t="str">
        <f>'Mega-Calc'!O42</f>
        <v/>
      </c>
      <c r="L9" s="131" t="str">
        <f>'Mega-Calc'!O43</f>
        <v/>
      </c>
      <c r="M9" s="2"/>
    </row>
    <row r="10" spans="1:13" x14ac:dyDescent="0.3">
      <c r="A10" s="1"/>
      <c r="B10" s="2"/>
      <c r="C10" s="65">
        <v>3</v>
      </c>
      <c r="D10" s="96" t="str">
        <f>IF(OR(ISBLANK('Mega-Calc'!D50)),"",'Mega-Calc'!D50)</f>
        <v/>
      </c>
      <c r="E10" s="52" t="str">
        <f t="shared" si="0"/>
        <v/>
      </c>
      <c r="F10" s="130" t="str">
        <f>'Mega-Calc'!N55</f>
        <v/>
      </c>
      <c r="G10" s="130" t="str">
        <f>'Mega-Calc'!N56</f>
        <v/>
      </c>
      <c r="H10" s="131" t="str">
        <f>'Mega-Calc'!N57</f>
        <v/>
      </c>
      <c r="I10" s="49"/>
      <c r="J10" s="130" t="str">
        <f>'Mega-Calc'!O55</f>
        <v/>
      </c>
      <c r="K10" s="130" t="str">
        <f>'Mega-Calc'!O56</f>
        <v/>
      </c>
      <c r="L10" s="131" t="str">
        <f>'Mega-Calc'!O57</f>
        <v/>
      </c>
      <c r="M10" s="2"/>
    </row>
    <row r="11" spans="1:13" x14ac:dyDescent="0.3">
      <c r="A11" s="1"/>
      <c r="B11" s="2"/>
      <c r="C11" s="65">
        <v>4</v>
      </c>
      <c r="D11" s="96" t="str">
        <f>IF(OR(ISBLANK('Mega-Calc'!D64)),"",'Mega-Calc'!D64)</f>
        <v/>
      </c>
      <c r="E11" s="52" t="str">
        <f t="shared" si="0"/>
        <v/>
      </c>
      <c r="F11" s="130" t="str">
        <f>'Mega-Calc'!N69</f>
        <v/>
      </c>
      <c r="G11" s="130" t="str">
        <f>'Mega-Calc'!N70</f>
        <v/>
      </c>
      <c r="H11" s="131" t="str">
        <f>'Mega-Calc'!N71</f>
        <v/>
      </c>
      <c r="I11" s="49"/>
      <c r="J11" s="130" t="str">
        <f>'Mega-Calc'!O69</f>
        <v/>
      </c>
      <c r="K11" s="130" t="str">
        <f>'Mega-Calc'!O70</f>
        <v/>
      </c>
      <c r="L11" s="131" t="str">
        <f>'Mega-Calc'!O71</f>
        <v/>
      </c>
      <c r="M11" s="2"/>
    </row>
    <row r="12" spans="1:13" x14ac:dyDescent="0.3">
      <c r="A12" s="1"/>
      <c r="B12" s="2"/>
      <c r="C12" s="65">
        <v>5</v>
      </c>
      <c r="D12" s="96" t="str">
        <f>IF(OR(ISBLANK('Mega-Calc'!D78)),"",'Mega-Calc'!D78)</f>
        <v/>
      </c>
      <c r="E12" s="52" t="str">
        <f t="shared" si="0"/>
        <v/>
      </c>
      <c r="F12" s="130" t="str">
        <f>'Mega-Calc'!N83</f>
        <v/>
      </c>
      <c r="G12" s="130" t="str">
        <f>'Mega-Calc'!N84</f>
        <v/>
      </c>
      <c r="H12" s="131" t="str">
        <f>'Mega-Calc'!N85</f>
        <v/>
      </c>
      <c r="I12" s="49"/>
      <c r="J12" s="130" t="str">
        <f>'Mega-Calc'!O83</f>
        <v/>
      </c>
      <c r="K12" s="130" t="str">
        <f>'Mega-Calc'!O84</f>
        <v/>
      </c>
      <c r="L12" s="131" t="str">
        <f>'Mega-Calc'!O85</f>
        <v/>
      </c>
      <c r="M12" s="2"/>
    </row>
    <row r="13" spans="1:13" x14ac:dyDescent="0.3">
      <c r="A13" s="1"/>
      <c r="B13" s="2"/>
      <c r="C13" s="65">
        <v>6</v>
      </c>
      <c r="D13" s="96" t="str">
        <f>IF(OR(ISBLANK('Mega-Calc'!D92)),"",'Mega-Calc'!D92)</f>
        <v/>
      </c>
      <c r="E13" s="52" t="str">
        <f t="shared" si="0"/>
        <v/>
      </c>
      <c r="F13" s="130" t="str">
        <f>'Mega-Calc'!N97</f>
        <v/>
      </c>
      <c r="G13" s="130" t="str">
        <f>'Mega-Calc'!N98</f>
        <v/>
      </c>
      <c r="H13" s="131" t="str">
        <f>'Mega-Calc'!N99</f>
        <v/>
      </c>
      <c r="I13" s="49"/>
      <c r="J13" s="130" t="str">
        <f>'Mega-Calc'!O97</f>
        <v/>
      </c>
      <c r="K13" s="130" t="str">
        <f>'Mega-Calc'!O98</f>
        <v/>
      </c>
      <c r="L13" s="131" t="str">
        <f>'Mega-Calc'!O99</f>
        <v/>
      </c>
      <c r="M13" s="2"/>
    </row>
    <row r="14" spans="1:13" x14ac:dyDescent="0.3">
      <c r="A14" s="1"/>
      <c r="B14" s="2"/>
      <c r="C14" s="65">
        <v>7</v>
      </c>
      <c r="D14" s="96" t="str">
        <f>IF(OR(ISBLANK('Mega-Calc'!D106)),"",'Mega-Calc'!D106)</f>
        <v/>
      </c>
      <c r="E14" s="52" t="str">
        <f t="shared" si="0"/>
        <v/>
      </c>
      <c r="F14" s="130" t="str">
        <f>'Mega-Calc'!N111</f>
        <v/>
      </c>
      <c r="G14" s="130" t="str">
        <f>'Mega-Calc'!N112</f>
        <v/>
      </c>
      <c r="H14" s="131" t="str">
        <f>'Mega-Calc'!N113</f>
        <v/>
      </c>
      <c r="I14" s="49"/>
      <c r="J14" s="130" t="str">
        <f>'Mega-Calc'!O111</f>
        <v/>
      </c>
      <c r="K14" s="130" t="str">
        <f>'Mega-Calc'!O112</f>
        <v/>
      </c>
      <c r="L14" s="131" t="str">
        <f>'Mega-Calc'!O113</f>
        <v/>
      </c>
      <c r="M14" s="2"/>
    </row>
    <row r="15" spans="1:13" x14ac:dyDescent="0.3">
      <c r="A15" s="1"/>
      <c r="B15" s="2"/>
      <c r="C15" s="65">
        <v>8</v>
      </c>
      <c r="D15" s="96" t="str">
        <f>IF(OR(ISBLANK('Mega-Calc'!D120)),"",'Mega-Calc'!D120)</f>
        <v/>
      </c>
      <c r="E15" s="52" t="str">
        <f t="shared" si="0"/>
        <v/>
      </c>
      <c r="F15" s="130" t="str">
        <f>'Mega-Calc'!N125</f>
        <v/>
      </c>
      <c r="G15" s="130" t="str">
        <f>'Mega-Calc'!N126</f>
        <v/>
      </c>
      <c r="H15" s="131" t="str">
        <f>'Mega-Calc'!N127</f>
        <v/>
      </c>
      <c r="I15" s="49"/>
      <c r="J15" s="130" t="str">
        <f>'Mega-Calc'!O125</f>
        <v/>
      </c>
      <c r="K15" s="130" t="str">
        <f>'Mega-Calc'!O126</f>
        <v/>
      </c>
      <c r="L15" s="131" t="str">
        <f>'Mega-Calc'!O127</f>
        <v/>
      </c>
      <c r="M15" s="2"/>
    </row>
    <row r="16" spans="1:13" x14ac:dyDescent="0.3">
      <c r="A16" s="1"/>
      <c r="B16" s="2"/>
      <c r="C16" s="65">
        <v>9</v>
      </c>
      <c r="D16" s="96" t="str">
        <f>IF(OR(ISBLANK('Mega-Calc'!D134)),"",'Mega-Calc'!D134)</f>
        <v/>
      </c>
      <c r="E16" s="52" t="str">
        <f t="shared" si="0"/>
        <v/>
      </c>
      <c r="F16" s="130" t="str">
        <f>'Mega-Calc'!N139</f>
        <v/>
      </c>
      <c r="G16" s="130" t="str">
        <f>'Mega-Calc'!N140</f>
        <v/>
      </c>
      <c r="H16" s="131" t="str">
        <f>'Mega-Calc'!N141</f>
        <v/>
      </c>
      <c r="I16" s="49"/>
      <c r="J16" s="130" t="str">
        <f>'Mega-Calc'!O139</f>
        <v/>
      </c>
      <c r="K16" s="130" t="str">
        <f>'Mega-Calc'!O140</f>
        <v/>
      </c>
      <c r="L16" s="131" t="str">
        <f>'Mega-Calc'!O141</f>
        <v/>
      </c>
      <c r="M16" s="2"/>
    </row>
    <row r="17" spans="1:13" x14ac:dyDescent="0.3">
      <c r="A17" s="1"/>
      <c r="B17" s="2"/>
      <c r="C17" s="65">
        <v>10</v>
      </c>
      <c r="D17" s="96" t="str">
        <f>IF(OR(ISBLANK('Mega-Calc'!D148)),"",'Mega-Calc'!D148)</f>
        <v/>
      </c>
      <c r="E17" s="52" t="str">
        <f t="shared" si="0"/>
        <v/>
      </c>
      <c r="F17" s="130" t="str">
        <f>'Mega-Calc'!N153</f>
        <v/>
      </c>
      <c r="G17" s="130" t="str">
        <f>'Mega-Calc'!N154</f>
        <v/>
      </c>
      <c r="H17" s="131" t="str">
        <f>'Mega-Calc'!N155</f>
        <v/>
      </c>
      <c r="I17" s="49"/>
      <c r="J17" s="130" t="str">
        <f>'Mega-Calc'!O153</f>
        <v/>
      </c>
      <c r="K17" s="130" t="str">
        <f>'Mega-Calc'!O154</f>
        <v/>
      </c>
      <c r="L17" s="131" t="str">
        <f>'Mega-Calc'!O155</f>
        <v/>
      </c>
      <c r="M17" s="2"/>
    </row>
    <row r="18" spans="1:13" x14ac:dyDescent="0.3">
      <c r="A18" s="1"/>
      <c r="B18" s="2"/>
      <c r="C18" s="65">
        <v>11</v>
      </c>
      <c r="D18" s="96" t="str">
        <f>IF(OR(ISBLANK('Mega-Calc'!D162)),"",'Mega-Calc'!D162)</f>
        <v/>
      </c>
      <c r="E18" s="52" t="str">
        <f t="shared" si="0"/>
        <v/>
      </c>
      <c r="F18" s="130" t="str">
        <f>'Mega-Calc'!N167</f>
        <v/>
      </c>
      <c r="G18" s="130" t="str">
        <f>'Mega-Calc'!N168</f>
        <v/>
      </c>
      <c r="H18" s="131" t="str">
        <f>'Mega-Calc'!N169</f>
        <v/>
      </c>
      <c r="I18" s="49"/>
      <c r="J18" s="130" t="str">
        <f>'Mega-Calc'!O167</f>
        <v/>
      </c>
      <c r="K18" s="130" t="str">
        <f>'Mega-Calc'!O168</f>
        <v/>
      </c>
      <c r="L18" s="131" t="str">
        <f>'Mega-Calc'!O169</f>
        <v/>
      </c>
      <c r="M18" s="2"/>
    </row>
    <row r="19" spans="1:13" x14ac:dyDescent="0.3">
      <c r="A19" s="1"/>
      <c r="B19" s="2"/>
      <c r="C19" s="65">
        <v>12</v>
      </c>
      <c r="D19" s="96" t="str">
        <f>IF(OR(ISBLANK('Mega-Calc'!D176)),"",'Mega-Calc'!D176)</f>
        <v/>
      </c>
      <c r="E19" s="52" t="str">
        <f t="shared" si="0"/>
        <v/>
      </c>
      <c r="F19" s="130" t="str">
        <f>'Mega-Calc'!N181</f>
        <v/>
      </c>
      <c r="G19" s="130" t="str">
        <f>'Mega-Calc'!N182</f>
        <v/>
      </c>
      <c r="H19" s="131" t="str">
        <f>'Mega-Calc'!N183</f>
        <v/>
      </c>
      <c r="I19" s="49"/>
      <c r="J19" s="130" t="str">
        <f>'Mega-Calc'!O181</f>
        <v/>
      </c>
      <c r="K19" s="130" t="str">
        <f>'Mega-Calc'!O182</f>
        <v/>
      </c>
      <c r="L19" s="131" t="str">
        <f>'Mega-Calc'!O183</f>
        <v/>
      </c>
      <c r="M19" s="2"/>
    </row>
    <row r="20" spans="1:13" x14ac:dyDescent="0.3">
      <c r="A20" s="1"/>
      <c r="B20" s="2"/>
      <c r="C20" s="65">
        <v>13</v>
      </c>
      <c r="D20" s="96" t="str">
        <f>IF(OR(ISBLANK('Mega-Calc'!D190)),"",'Mega-Calc'!D190)</f>
        <v/>
      </c>
      <c r="E20" s="52" t="str">
        <f t="shared" si="0"/>
        <v/>
      </c>
      <c r="F20" s="130" t="str">
        <f>'Mega-Calc'!N195</f>
        <v/>
      </c>
      <c r="G20" s="130" t="str">
        <f>'Mega-Calc'!N196</f>
        <v/>
      </c>
      <c r="H20" s="131" t="str">
        <f>'Mega-Calc'!N197</f>
        <v/>
      </c>
      <c r="I20" s="68"/>
      <c r="J20" s="130" t="str">
        <f>'Mega-Calc'!O195</f>
        <v/>
      </c>
      <c r="K20" s="130" t="str">
        <f>'Mega-Calc'!O196</f>
        <v/>
      </c>
      <c r="L20" s="131" t="str">
        <f>'Mega-Calc'!O197</f>
        <v/>
      </c>
      <c r="M20" s="2"/>
    </row>
    <row r="21" spans="1:13" s="53" customFormat="1" x14ac:dyDescent="0.3">
      <c r="A21" s="22"/>
      <c r="B21" s="23"/>
      <c r="C21" s="65">
        <v>14</v>
      </c>
      <c r="D21" s="96" t="str">
        <f>IF(OR(ISBLANK('Mega-Calc'!D204)),"",'Mega-Calc'!D204)</f>
        <v/>
      </c>
      <c r="E21" s="52" t="str">
        <f t="shared" si="0"/>
        <v/>
      </c>
      <c r="F21" s="130" t="str">
        <f>'Mega-Calc'!N209</f>
        <v/>
      </c>
      <c r="G21" s="130" t="str">
        <f>'Mega-Calc'!N210</f>
        <v/>
      </c>
      <c r="H21" s="131" t="str">
        <f>'Mega-Calc'!N211</f>
        <v/>
      </c>
      <c r="I21" s="69"/>
      <c r="J21" s="130" t="str">
        <f>'Mega-Calc'!O209</f>
        <v/>
      </c>
      <c r="K21" s="130" t="str">
        <f>'Mega-Calc'!O210</f>
        <v/>
      </c>
      <c r="L21" s="131" t="str">
        <f>'Mega-Calc'!O211</f>
        <v/>
      </c>
      <c r="M21" s="24"/>
    </row>
    <row r="22" spans="1:13" s="53" customFormat="1" x14ac:dyDescent="0.3">
      <c r="A22" s="22"/>
      <c r="B22" s="23"/>
      <c r="C22" s="65">
        <v>15</v>
      </c>
      <c r="D22" s="96" t="str">
        <f>IF(OR(ISBLANK('Mega-Calc'!D218)),"",'Mega-Calc'!D218)</f>
        <v/>
      </c>
      <c r="E22" s="52" t="str">
        <f t="shared" si="0"/>
        <v/>
      </c>
      <c r="F22" s="130" t="str">
        <f>'Mega-Calc'!N223</f>
        <v/>
      </c>
      <c r="G22" s="130" t="str">
        <f>'Mega-Calc'!N224</f>
        <v/>
      </c>
      <c r="H22" s="131" t="str">
        <f>'Mega-Calc'!N225</f>
        <v/>
      </c>
      <c r="I22" s="10"/>
      <c r="J22" s="130" t="str">
        <f>'Mega-Calc'!O223</f>
        <v/>
      </c>
      <c r="K22" s="130" t="str">
        <f>'Mega-Calc'!O224</f>
        <v/>
      </c>
      <c r="L22" s="131" t="str">
        <f>'Mega-Calc'!O225</f>
        <v/>
      </c>
      <c r="M22" s="24"/>
    </row>
    <row r="23" spans="1:13" s="53" customFormat="1" x14ac:dyDescent="0.3">
      <c r="A23" s="22"/>
      <c r="B23" s="23"/>
      <c r="C23" s="65">
        <v>16</v>
      </c>
      <c r="D23" s="96" t="str">
        <f>IF(OR(ISBLANK('Mega-Calc'!D232)),"",'Mega-Calc'!D232)</f>
        <v/>
      </c>
      <c r="E23" s="52" t="str">
        <f t="shared" si="0"/>
        <v/>
      </c>
      <c r="F23" s="130" t="str">
        <f>'Mega-Calc'!N237</f>
        <v/>
      </c>
      <c r="G23" s="130" t="str">
        <f>'Mega-Calc'!N238</f>
        <v/>
      </c>
      <c r="H23" s="131" t="str">
        <f>'Mega-Calc'!N239</f>
        <v/>
      </c>
      <c r="I23" s="49"/>
      <c r="J23" s="130" t="str">
        <f>'Mega-Calc'!O237</f>
        <v/>
      </c>
      <c r="K23" s="130" t="str">
        <f>'Mega-Calc'!O238</f>
        <v/>
      </c>
      <c r="L23" s="131" t="str">
        <f>'Mega-Calc'!O239</f>
        <v/>
      </c>
      <c r="M23" s="24"/>
    </row>
    <row r="24" spans="1:13" x14ac:dyDescent="0.3">
      <c r="A24" s="1"/>
      <c r="B24" s="2"/>
      <c r="C24" s="2"/>
      <c r="D24" s="2"/>
      <c r="E24" s="7"/>
      <c r="F24" s="2"/>
      <c r="G24" s="21"/>
      <c r="H24" s="21"/>
      <c r="I24" s="21"/>
      <c r="J24" s="21"/>
      <c r="K24" s="21"/>
      <c r="L24" s="21"/>
      <c r="M24" s="2"/>
    </row>
    <row r="25" spans="1:13" x14ac:dyDescent="0.3">
      <c r="A25" s="1"/>
      <c r="B25" s="2"/>
      <c r="C25" s="2"/>
      <c r="D25" s="2"/>
      <c r="E25" s="2"/>
      <c r="F25" s="2"/>
      <c r="G25" s="21"/>
      <c r="H25" s="21"/>
      <c r="I25" s="21"/>
      <c r="J25" s="21"/>
      <c r="K25" s="21"/>
      <c r="L25" s="21"/>
      <c r="M25" s="2"/>
    </row>
    <row r="26" spans="1:1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sheetProtection password="8E71" sheet="1" objects="1" scenarios="1"/>
  <mergeCells count="2">
    <mergeCell ref="F6:H6"/>
    <mergeCell ref="J6:L6"/>
  </mergeCells>
  <phoneticPr fontId="0" type="noConversion"/>
  <dataValidations count="1">
    <dataValidation allowBlank="1" showInputMessage="1" sqref="M1:IV1048576 K7:L23 I7:I19 G7:H23 K1:L5 G5:I5 J5:J23 I21:I23 G24:L65536 G1:J4 A1:F1048576" xr:uid="{00000000-0002-0000-0200-000000000000}"/>
  </dataValidations>
  <pageMargins left="0.59055118110236227" right="0.59055118110236227" top="0.59055118110236227" bottom="0.98425196850393704" header="0.51181102362204722" footer="0.51181102362204722"/>
  <pageSetup paperSize="9" scale="98" orientation="landscape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Instructions</vt:lpstr>
      <vt:lpstr>Mega-Calc</vt:lpstr>
      <vt:lpstr>Results Summary</vt:lpstr>
      <vt:lpstr>Instructions</vt:lpstr>
      <vt:lpstr>Method</vt:lpstr>
      <vt:lpstr>Instructions!Print_Area</vt:lpstr>
      <vt:lpstr>'Mega-Calc'!Print_Area</vt:lpstr>
      <vt:lpstr>'Results Summary'!Print_Area</vt:lpstr>
      <vt:lpstr>'Results Summary'!Print_Titles</vt:lpstr>
      <vt:lpstr>'Results Summary'!use_mega_calculator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2015-03-04T17:32:28Z</cp:lastPrinted>
  <dcterms:created xsi:type="dcterms:W3CDTF">2004-10-05T18:50:23Z</dcterms:created>
  <dcterms:modified xsi:type="dcterms:W3CDTF">2020-04-02T09:25:02Z</dcterms:modified>
</cp:coreProperties>
</file>