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MegaCalc\K-TDFR\"/>
    </mc:Choice>
  </mc:AlternateContent>
  <xr:revisionPtr revIDLastSave="0" documentId="13_ncr:1_{1C50B41D-DAFB-4906-82A4-737C222F29B2}" xr6:coauthVersionLast="45" xr6:coauthVersionMax="45" xr10:uidLastSave="{00000000-0000-0000-0000-000000000000}"/>
  <workbookProtection workbookPassword="8E71" lockStructure="1"/>
  <bookViews>
    <workbookView xWindow="-120" yWindow="-120" windowWidth="29040" windowHeight="15840" xr2:uid="{00000000-000D-0000-FFFF-FFFF00000000}"/>
  </bookViews>
  <sheets>
    <sheet name="Instructions" sheetId="1" r:id="rId1"/>
    <sheet name="MegaCalc" sheetId="3" r:id="rId2"/>
  </sheets>
  <definedNames>
    <definedName name="Contact_us">Instructions!$D$38</definedName>
    <definedName name="Instructions">Instructions!$A$2</definedName>
    <definedName name="_xlnm.Print_Area" localSheetId="0">Instructions!$B$2:$P$40</definedName>
    <definedName name="_xlnm.Print_Area" localSheetId="1">MegaCalc!$B$2:$P$27</definedName>
    <definedName name="_xlnm.Print_Titles" localSheetId="1">MegaCalc!$6:$7</definedName>
    <definedName name="use_mega_calculator">MegaCalc!$A$1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3" l="1"/>
  <c r="M10" i="3" s="1"/>
  <c r="N10" i="3" s="1"/>
  <c r="L12" i="3"/>
  <c r="M12" i="3" s="1"/>
  <c r="N12" i="3" s="1"/>
  <c r="L14" i="3"/>
  <c r="M14" i="3"/>
  <c r="N14" i="3" s="1"/>
  <c r="O16" i="3" s="1"/>
  <c r="L16" i="3"/>
  <c r="M16" i="3" s="1"/>
  <c r="N16" i="3" s="1"/>
  <c r="L18" i="3"/>
  <c r="M18" i="3" s="1"/>
  <c r="N18" i="3" s="1"/>
  <c r="L20" i="3"/>
  <c r="M20" i="3"/>
  <c r="N20" i="3"/>
  <c r="O22" i="3" s="1"/>
  <c r="L22" i="3"/>
  <c r="M22" i="3"/>
  <c r="L24" i="3"/>
  <c r="M24" i="3" s="1"/>
  <c r="N24" i="3" s="1"/>
  <c r="L26" i="3"/>
  <c r="M26" i="3" s="1"/>
  <c r="N26" i="3" s="1"/>
  <c r="L8" i="3"/>
  <c r="M8" i="3" s="1"/>
  <c r="N8" i="3" s="1"/>
  <c r="O10" i="3" s="1"/>
  <c r="N22" i="3"/>
  <c r="O11" i="3"/>
  <c r="O13" i="3"/>
  <c r="O14" i="3"/>
  <c r="O17" i="3"/>
  <c r="O19" i="3"/>
  <c r="O20" i="3"/>
  <c r="O23" i="3"/>
  <c r="O25" i="3"/>
  <c r="O26" i="3"/>
  <c r="O8" i="3"/>
</calcChain>
</file>

<file path=xl/sharedStrings.xml><?xml version="1.0" encoding="utf-8"?>
<sst xmlns="http://schemas.openxmlformats.org/spreadsheetml/2006/main" count="74" uniqueCount="39">
  <si>
    <t>Sample identifier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</si>
  <si>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</si>
  <si>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</si>
  <si>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</si>
  <si>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</si>
  <si>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</si>
  <si>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</si>
  <si>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</si>
  <si>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</si>
  <si>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</si>
  <si>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Sample details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</si>
  <si>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</si>
  <si>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</si>
  <si>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</si>
  <si>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</si>
  <si>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</si>
  <si>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Sample weights </t>
  </si>
  <si>
    <t xml:space="preserve">Residue weights </t>
  </si>
  <si>
    <t>Protein</t>
  </si>
  <si>
    <t>Ash</t>
  </si>
  <si>
    <t xml:space="preserve">Dietary Fibre </t>
  </si>
  <si>
    <r>
      <t>R</t>
    </r>
    <r>
      <rPr>
        <b/>
        <vertAlign val="subscript"/>
        <sz val="10"/>
        <rFont val="Gill Sans MT"/>
        <family val="2"/>
      </rPr>
      <t xml:space="preserve">1 </t>
    </r>
    <r>
      <rPr>
        <b/>
        <sz val="10"/>
        <rFont val="Gill Sans MT"/>
        <family val="2"/>
      </rPr>
      <t>(sample) or BR</t>
    </r>
    <r>
      <rPr>
        <b/>
        <vertAlign val="subscript"/>
        <sz val="10"/>
        <rFont val="Gill Sans MT"/>
        <family val="2"/>
      </rPr>
      <t>1</t>
    </r>
    <r>
      <rPr>
        <b/>
        <sz val="10"/>
        <rFont val="Gill Sans MT"/>
        <family val="2"/>
      </rPr>
      <t xml:space="preserve"> (blank) (g)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</si>
  <si>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10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</si>
  <si>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R</t>
    </r>
    <r>
      <rPr>
        <b/>
        <vertAlign val="subscript"/>
        <sz val="10"/>
        <rFont val="Gill Sans MT"/>
        <family val="2"/>
      </rPr>
      <t xml:space="preserve">2 </t>
    </r>
    <r>
      <rPr>
        <b/>
        <sz val="10"/>
        <rFont val="Gill Sans MT"/>
        <family val="2"/>
      </rPr>
      <t>(sample) or BR</t>
    </r>
    <r>
      <rPr>
        <b/>
        <vertAlign val="subscript"/>
        <sz val="10"/>
        <rFont val="Gill Sans MT"/>
        <family val="2"/>
      </rPr>
      <t>2</t>
    </r>
    <r>
      <rPr>
        <b/>
        <sz val="10"/>
        <rFont val="Gill Sans MT"/>
        <family val="2"/>
      </rPr>
      <t xml:space="preserve"> (blank) (g)</t>
    </r>
  </si>
  <si>
    <r>
      <t>P</t>
    </r>
    <r>
      <rPr>
        <b/>
        <vertAlign val="subscript"/>
        <sz val="10"/>
        <rFont val="Gill Sans MT"/>
        <family val="2"/>
      </rPr>
      <t xml:space="preserve"> </t>
    </r>
    <r>
      <rPr>
        <b/>
        <sz val="10"/>
        <rFont val="Gill Sans MT"/>
        <family val="2"/>
      </rPr>
      <t>(sample) or BP</t>
    </r>
    <r>
      <rPr>
        <b/>
        <sz val="10"/>
        <rFont val="Gill Sans MT"/>
        <family val="2"/>
      </rPr>
      <t xml:space="preserve"> (blank) (g)</t>
    </r>
  </si>
  <si>
    <r>
      <t xml:space="preserve">A </t>
    </r>
    <r>
      <rPr>
        <b/>
        <sz val="10"/>
        <rFont val="Gill Sans MT"/>
        <family val="2"/>
      </rPr>
      <t>(sample) or BA (blank) (g)</t>
    </r>
  </si>
  <si>
    <t>% w/w</t>
  </si>
  <si>
    <t>Sample</t>
  </si>
  <si>
    <t>Blank</t>
  </si>
  <si>
    <t>Starch (g/L)</t>
  </si>
  <si>
    <t/>
  </si>
  <si>
    <r>
      <t>m</t>
    </r>
    <r>
      <rPr>
        <b/>
        <vertAlign val="subscript"/>
        <sz val="10"/>
        <rFont val="Gill Sans MT"/>
        <family val="2"/>
      </rPr>
      <t xml:space="preserve">1             </t>
    </r>
    <r>
      <rPr>
        <b/>
        <sz val="10"/>
        <rFont val="Gill Sans MT"/>
        <family val="2"/>
      </rPr>
      <t>(g)</t>
    </r>
  </si>
  <si>
    <r>
      <t>m</t>
    </r>
    <r>
      <rPr>
        <b/>
        <vertAlign val="subscript"/>
        <sz val="10"/>
        <rFont val="Gill Sans MT"/>
        <family val="2"/>
      </rPr>
      <t xml:space="preserve">2              </t>
    </r>
    <r>
      <rPr>
        <b/>
        <sz val="10"/>
        <rFont val="Gill Sans MT"/>
        <family val="2"/>
      </rPr>
      <t>(g)</t>
    </r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</si>
  <si>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in calculating the 
concentration of dietary fibre from raw absorbance data. The equations from which these calculations are derived can be found on page 9 of the Megazyme "Total Dietary Fibre Assay Procedure" kit booklet (K-TDFR 01/05). This calculator can be used for total, soluble and insoluble dietary fibre calculations.</t>
    </r>
  </si>
  <si>
    <r>
      <t>m</t>
    </r>
    <r>
      <rPr>
        <b/>
        <vertAlign val="subscript"/>
        <sz val="10"/>
        <rFont val="Gill Sans MT"/>
        <family val="2"/>
      </rPr>
      <t xml:space="preserve">1     </t>
    </r>
    <r>
      <rPr>
        <b/>
        <sz val="10"/>
        <rFont val="Gill Sans MT"/>
        <family val="2"/>
      </rPr>
      <t>(g)</t>
    </r>
  </si>
  <si>
    <r>
      <t>m</t>
    </r>
    <r>
      <rPr>
        <b/>
        <vertAlign val="subscript"/>
        <sz val="10"/>
        <rFont val="Gill Sans MT"/>
        <family val="2"/>
      </rPr>
      <t xml:space="preserve">2     </t>
    </r>
    <r>
      <rPr>
        <b/>
        <sz val="10"/>
        <rFont val="Gill Sans MT"/>
        <family val="2"/>
      </rPr>
      <t>(g)</t>
    </r>
  </si>
  <si>
    <t>Megazyme Knowledge Base</t>
  </si>
  <si>
    <t>Customer Support</t>
  </si>
  <si>
    <t>K-TDFR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</si>
</sst>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9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b/>
      <sz val="10"/>
      <color indexed="63"/>
      <name val="Gill Sans MT"/>
      <family val="2"/>
    </font>
    <font>
      <sz val="10"/>
      <color indexed="63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5" fillId="3" borderId="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3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64" fontId="1" fillId="3" borderId="0" xfId="0" applyNumberFormat="1" applyFont="1" applyFill="1" applyBorder="1" applyAlignment="1" applyProtection="1">
      <alignment horizontal="left"/>
    </xf>
    <xf numFmtId="164" fontId="1" fillId="3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7" fillId="3" borderId="0" xfId="0" applyFont="1" applyFill="1" applyBorder="1" applyAlignment="1" applyProtection="1">
      <alignment horizontal="left" vertical="top"/>
    </xf>
    <xf numFmtId="164" fontId="9" fillId="3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3" borderId="0" xfId="0" applyFont="1" applyFill="1" applyBorder="1" applyAlignment="1" applyProtection="1">
      <alignment wrapText="1"/>
    </xf>
    <xf numFmtId="0" fontId="9" fillId="3" borderId="0" xfId="0" applyFont="1" applyFill="1" applyAlignment="1" applyProtection="1">
      <alignment wrapText="1"/>
    </xf>
    <xf numFmtId="0" fontId="9" fillId="3" borderId="0" xfId="0" applyFont="1" applyFill="1" applyAlignment="1" applyProtection="1"/>
    <xf numFmtId="0" fontId="14" fillId="0" borderId="0" xfId="0" applyFont="1" applyAlignment="1" applyProtection="1"/>
    <xf numFmtId="0" fontId="9" fillId="3" borderId="0" xfId="0" applyFont="1" applyFill="1" applyProtection="1"/>
    <xf numFmtId="0" fontId="4" fillId="3" borderId="0" xfId="1" applyFill="1" applyAlignment="1" applyProtection="1">
      <alignment horizontal="right" vertical="top" wrapText="1"/>
    </xf>
    <xf numFmtId="0" fontId="12" fillId="3" borderId="0" xfId="0" applyFont="1" applyFill="1" applyProtection="1"/>
    <xf numFmtId="0" fontId="2" fillId="3" borderId="0" xfId="0" applyFont="1" applyFill="1" applyBorder="1" applyProtection="1"/>
    <xf numFmtId="0" fontId="12" fillId="3" borderId="0" xfId="0" applyFont="1" applyFill="1" applyBorder="1" applyAlignment="1" applyProtection="1">
      <alignment horizontal="left"/>
    </xf>
    <xf numFmtId="0" fontId="14" fillId="3" borderId="0" xfId="0" applyFont="1" applyFill="1" applyProtection="1"/>
    <xf numFmtId="0" fontId="11" fillId="3" borderId="0" xfId="0" applyFont="1" applyFill="1" applyAlignment="1" applyProtection="1">
      <alignment wrapText="1"/>
    </xf>
    <xf numFmtId="0" fontId="15" fillId="3" borderId="0" xfId="1" applyFont="1" applyFill="1" applyAlignment="1" applyProtection="1"/>
    <xf numFmtId="0" fontId="9" fillId="3" borderId="0" xfId="1" applyFont="1" applyFill="1" applyAlignment="1" applyProtection="1">
      <alignment wrapText="1"/>
    </xf>
    <xf numFmtId="0" fontId="14" fillId="3" borderId="0" xfId="0" applyFont="1" applyFill="1" applyAlignment="1" applyProtection="1"/>
    <xf numFmtId="0" fontId="15" fillId="3" borderId="0" xfId="1" applyFont="1" applyFill="1" applyAlignment="1" applyProtection="1">
      <alignment wrapText="1"/>
    </xf>
    <xf numFmtId="164" fontId="1" fillId="4" borderId="2" xfId="0" applyNumberFormat="1" applyFont="1" applyFill="1" applyBorder="1" applyProtection="1">
      <protection locked="0"/>
    </xf>
    <xf numFmtId="0" fontId="0" fillId="3" borderId="0" xfId="0" applyFill="1" applyAlignment="1" applyProtection="1">
      <alignment wrapText="1"/>
    </xf>
    <xf numFmtId="0" fontId="1" fillId="2" borderId="0" xfId="0" applyFont="1" applyFill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64" fontId="1" fillId="4" borderId="3" xfId="0" applyNumberFormat="1" applyFont="1" applyFill="1" applyBorder="1" applyProtection="1">
      <protection locked="0"/>
    </xf>
    <xf numFmtId="164" fontId="1" fillId="3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8" fillId="5" borderId="5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3" borderId="4" xfId="0" applyFont="1" applyFill="1" applyBorder="1" applyProtection="1"/>
    <xf numFmtId="164" fontId="1" fillId="3" borderId="2" xfId="0" applyNumberFormat="1" applyFont="1" applyFill="1" applyBorder="1" applyProtection="1"/>
    <xf numFmtId="0" fontId="1" fillId="5" borderId="2" xfId="0" applyFont="1" applyFill="1" applyBorder="1" applyProtection="1"/>
    <xf numFmtId="0" fontId="1" fillId="5" borderId="6" xfId="0" applyFont="1" applyFill="1" applyBorder="1" applyProtection="1"/>
    <xf numFmtId="0" fontId="1" fillId="3" borderId="7" xfId="0" applyFont="1" applyFill="1" applyBorder="1" applyProtection="1"/>
    <xf numFmtId="0" fontId="1" fillId="3" borderId="3" xfId="0" applyFont="1" applyFill="1" applyBorder="1" applyProtection="1"/>
    <xf numFmtId="164" fontId="1" fillId="3" borderId="3" xfId="0" applyNumberFormat="1" applyFont="1" applyFill="1" applyBorder="1" applyProtection="1"/>
    <xf numFmtId="0" fontId="1" fillId="5" borderId="3" xfId="0" applyFont="1" applyFill="1" applyBorder="1" applyProtection="1"/>
    <xf numFmtId="164" fontId="1" fillId="4" borderId="2" xfId="0" applyNumberFormat="1" applyFont="1" applyFill="1" applyBorder="1" applyProtection="1"/>
    <xf numFmtId="164" fontId="1" fillId="4" borderId="3" xfId="0" applyNumberFormat="1" applyFont="1" applyFill="1" applyBorder="1" applyProtection="1"/>
    <xf numFmtId="0" fontId="17" fillId="3" borderId="1" xfId="0" applyFont="1" applyFill="1" applyBorder="1" applyAlignment="1" applyProtection="1">
      <alignment horizontal="center" vertical="top" wrapText="1"/>
    </xf>
    <xf numFmtId="0" fontId="1" fillId="5" borderId="5" xfId="0" applyFont="1" applyFill="1" applyBorder="1" applyAlignment="1" applyProtection="1">
      <alignment horizontal="center" vertical="top" wrapText="1"/>
    </xf>
    <xf numFmtId="0" fontId="18" fillId="5" borderId="1" xfId="0" applyFont="1" applyFill="1" applyBorder="1" applyAlignment="1" applyProtection="1">
      <alignment horizontal="center" vertical="top" wrapText="1"/>
    </xf>
    <xf numFmtId="0" fontId="18" fillId="5" borderId="1" xfId="0" applyFont="1" applyFill="1" applyBorder="1" applyAlignment="1" applyProtection="1">
      <alignment horizontal="left" vertical="top" wrapText="1"/>
    </xf>
    <xf numFmtId="0" fontId="17" fillId="0" borderId="2" xfId="0" applyFont="1" applyBorder="1" applyProtection="1"/>
    <xf numFmtId="0" fontId="17" fillId="0" borderId="3" xfId="0" applyFont="1" applyBorder="1" applyProtection="1"/>
    <xf numFmtId="164" fontId="18" fillId="4" borderId="2" xfId="0" applyNumberFormat="1" applyFont="1" applyFill="1" applyBorder="1" applyProtection="1">
      <protection locked="0"/>
    </xf>
    <xf numFmtId="164" fontId="1" fillId="2" borderId="0" xfId="0" applyNumberFormat="1" applyFont="1" applyFill="1" applyProtection="1"/>
    <xf numFmtId="164" fontId="1" fillId="3" borderId="0" xfId="0" applyNumberFormat="1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 applyProtection="1">
      <alignment horizontal="center" vertical="top" wrapText="1"/>
    </xf>
    <xf numFmtId="164" fontId="1" fillId="0" borderId="0" xfId="0" applyNumberFormat="1" applyFont="1" applyProtection="1"/>
    <xf numFmtId="164" fontId="18" fillId="4" borderId="3" xfId="0" applyNumberFormat="1" applyFont="1" applyFill="1" applyBorder="1" applyProtection="1">
      <protection locked="0"/>
    </xf>
    <xf numFmtId="164" fontId="18" fillId="4" borderId="2" xfId="0" applyNumberFormat="1" applyFont="1" applyFill="1" applyBorder="1" applyProtection="1"/>
    <xf numFmtId="164" fontId="18" fillId="4" borderId="3" xfId="0" applyNumberFormat="1" applyFont="1" applyFill="1" applyBorder="1" applyProtection="1"/>
    <xf numFmtId="0" fontId="9" fillId="3" borderId="0" xfId="0" applyFont="1" applyFill="1" applyAlignment="1" applyProtection="1">
      <alignment vertical="top" wrapText="1"/>
    </xf>
    <xf numFmtId="0" fontId="11" fillId="0" borderId="0" xfId="0" applyFont="1" applyProtection="1"/>
    <xf numFmtId="0" fontId="9" fillId="3" borderId="0" xfId="0" applyFont="1" applyFill="1" applyAlignment="1" applyProtection="1">
      <alignment wrapText="1"/>
    </xf>
    <xf numFmtId="0" fontId="11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64" fontId="18" fillId="4" borderId="8" xfId="0" applyNumberFormat="1" applyFont="1" applyFill="1" applyBorder="1" applyAlignment="1" applyProtection="1">
      <alignment horizontal="left"/>
    </xf>
    <xf numFmtId="164" fontId="1" fillId="4" borderId="9" xfId="0" applyNumberFormat="1" applyFont="1" applyFill="1" applyBorder="1" applyAlignment="1" applyProtection="1">
      <alignment horizontal="left"/>
    </xf>
    <xf numFmtId="164" fontId="1" fillId="4" borderId="5" xfId="0" applyNumberFormat="1" applyFont="1" applyFill="1" applyBorder="1" applyAlignment="1" applyProtection="1">
      <alignment horizontal="left"/>
    </xf>
    <xf numFmtId="0" fontId="17" fillId="3" borderId="8" xfId="0" applyFont="1" applyFill="1" applyBorder="1" applyAlignment="1" applyProtection="1">
      <alignment horizontal="center" vertical="top" wrapText="1"/>
    </xf>
    <xf numFmtId="0" fontId="17" fillId="3" borderId="9" xfId="0" applyFont="1" applyFill="1" applyBorder="1" applyAlignment="1" applyProtection="1">
      <alignment horizontal="center" vertical="top" wrapText="1"/>
    </xf>
    <xf numFmtId="0" fontId="17" fillId="3" borderId="5" xfId="0" applyFont="1" applyFill="1" applyBorder="1" applyAlignment="1" applyProtection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</xf>
    <xf numFmtId="0" fontId="2" fillId="3" borderId="5" xfId="0" applyFont="1" applyFill="1" applyBorder="1" applyAlignment="1" applyProtection="1">
      <alignment horizontal="center" vertical="top" wrapText="1"/>
    </xf>
    <xf numFmtId="0" fontId="18" fillId="4" borderId="4" xfId="0" applyFont="1" applyFill="1" applyBorder="1" applyAlignment="1" applyProtection="1">
      <alignment vertical="top"/>
    </xf>
    <xf numFmtId="0" fontId="18" fillId="4" borderId="7" xfId="0" applyFont="1" applyFill="1" applyBorder="1" applyAlignment="1" applyProtection="1">
      <alignment vertical="top"/>
    </xf>
    <xf numFmtId="0" fontId="18" fillId="4" borderId="4" xfId="0" applyFont="1" applyFill="1" applyBorder="1" applyAlignment="1" applyProtection="1">
      <alignment vertical="top"/>
      <protection locked="0"/>
    </xf>
    <xf numFmtId="0" fontId="18" fillId="4" borderId="7" xfId="0" applyFont="1" applyFill="1" applyBorder="1" applyAlignment="1" applyProtection="1">
      <alignment vertical="top"/>
      <protection locked="0"/>
    </xf>
    <xf numFmtId="164" fontId="18" fillId="4" borderId="8" xfId="0" applyNumberFormat="1" applyFont="1" applyFill="1" applyBorder="1" applyAlignment="1" applyProtection="1">
      <alignment horizontal="left"/>
      <protection locked="0"/>
    </xf>
    <xf numFmtId="164" fontId="1" fillId="4" borderId="9" xfId="0" applyNumberFormat="1" applyFont="1" applyFill="1" applyBorder="1" applyAlignment="1" applyProtection="1">
      <alignment horizontal="left"/>
      <protection locked="0"/>
    </xf>
    <xf numFmtId="164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5" Type="http://schemas.openxmlformats.org/officeDocument/2006/relationships/hyperlink" Target="#Instructions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3703</xdr:rowOff>
    </xdr:from>
    <xdr:to>
      <xdr:col>16</xdr:col>
      <xdr:colOff>0</xdr:colOff>
      <xdr:row>5</xdr:row>
      <xdr:rowOff>41520</xdr:rowOff>
    </xdr:to>
    <xdr:pic>
      <xdr:nvPicPr>
        <xdr:cNvPr id="6415" name="Picture 80">
          <a:extLst>
            <a:ext uri="{FF2B5EF4-FFF2-40B4-BE49-F238E27FC236}">
              <a16:creationId xmlns:a16="http://schemas.microsoft.com/office/drawing/2014/main" id="{8FBB4FD0-37A6-4D58-AA04-27C3D9CC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6159" y="96630"/>
          <a:ext cx="9106829" cy="1478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424908</xdr:colOff>
      <xdr:row>11</xdr:row>
      <xdr:rowOff>151238</xdr:rowOff>
    </xdr:from>
    <xdr:to>
      <xdr:col>7</xdr:col>
      <xdr:colOff>69696</xdr:colOff>
      <xdr:row>12</xdr:row>
      <xdr:rowOff>284588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2DF286A8-597B-4D3D-A5EF-CBAC5DDF4E7F}"/>
            </a:ext>
          </a:extLst>
        </xdr:cNvPr>
        <xdr:cNvSpPr>
          <a:spLocks noChangeArrowheads="1"/>
        </xdr:cNvSpPr>
      </xdr:nvSpPr>
      <xdr:spPr bwMode="auto">
        <a:xfrm>
          <a:off x="1330945" y="4507183"/>
          <a:ext cx="1770489" cy="3192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details.</a:t>
          </a:r>
          <a:endParaRPr lang="en-IE"/>
        </a:p>
      </xdr:txBody>
    </xdr:sp>
    <xdr:clientData/>
  </xdr:twoCellAnchor>
  <xdr:twoCellAnchor>
    <xdr:from>
      <xdr:col>3</xdr:col>
      <xdr:colOff>76200</xdr:colOff>
      <xdr:row>19</xdr:row>
      <xdr:rowOff>114300</xdr:rowOff>
    </xdr:from>
    <xdr:to>
      <xdr:col>7</xdr:col>
      <xdr:colOff>325244</xdr:colOff>
      <xdr:row>23</xdr:row>
      <xdr:rowOff>133350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D12CBA5A-FAA4-47E4-AC7C-6D4B3B0C80A9}"/>
            </a:ext>
          </a:extLst>
        </xdr:cNvPr>
        <xdr:cNvSpPr>
          <a:spLocks noChangeArrowheads="1"/>
        </xdr:cNvSpPr>
      </xdr:nvSpPr>
      <xdr:spPr bwMode="auto">
        <a:xfrm>
          <a:off x="296901" y="7281282"/>
          <a:ext cx="3060081" cy="7624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Determined Residue weights.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sample residue weights (R1 and R2) and blank residue weights (BR1 and BR2)  (grams).</a:t>
          </a:r>
        </a:p>
        <a:p>
          <a:pPr algn="l" rtl="0">
            <a:defRPr sz="1000"/>
          </a:pPr>
          <a:endParaRPr lang="en-IE"/>
        </a:p>
      </xdr:txBody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0</xdr:colOff>
      <xdr:row>20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46AFE49C-5F41-4DB0-9B46-521D4E8C04F4}"/>
            </a:ext>
          </a:extLst>
        </xdr:cNvPr>
        <xdr:cNvSpPr>
          <a:spLocks noChangeArrowheads="1"/>
        </xdr:cNvSpPr>
      </xdr:nvSpPr>
      <xdr:spPr bwMode="auto">
        <a:xfrm>
          <a:off x="8791575" y="66579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15</xdr:col>
      <xdr:colOff>0</xdr:colOff>
      <xdr:row>17</xdr:row>
      <xdr:rowOff>133350</xdr:rowOff>
    </xdr:from>
    <xdr:to>
      <xdr:col>15</xdr:col>
      <xdr:colOff>0</xdr:colOff>
      <xdr:row>19</xdr:row>
      <xdr:rowOff>0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68D24355-5393-45DB-B69A-CA3BC84A5A0E}"/>
            </a:ext>
          </a:extLst>
        </xdr:cNvPr>
        <xdr:cNvSpPr>
          <a:spLocks noChangeArrowheads="1"/>
        </xdr:cNvSpPr>
      </xdr:nvSpPr>
      <xdr:spPr bwMode="auto">
        <a:xfrm>
          <a:off x="8791575" y="6410325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15</xdr:col>
      <xdr:colOff>0</xdr:colOff>
      <xdr:row>7</xdr:row>
      <xdr:rowOff>47625</xdr:rowOff>
    </xdr:from>
    <xdr:to>
      <xdr:col>15</xdr:col>
      <xdr:colOff>0</xdr:colOff>
      <xdr:row>7</xdr:row>
      <xdr:rowOff>257175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25A756-1FA8-4909-9499-083F62AE1710}"/>
            </a:ext>
          </a:extLst>
        </xdr:cNvPr>
        <xdr:cNvSpPr txBox="1">
          <a:spLocks noChangeArrowheads="1"/>
        </xdr:cNvSpPr>
      </xdr:nvSpPr>
      <xdr:spPr bwMode="auto">
        <a:xfrm>
          <a:off x="8791575" y="1943100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22" name="Line 38">
          <a:extLst>
            <a:ext uri="{FF2B5EF4-FFF2-40B4-BE49-F238E27FC236}">
              <a16:creationId xmlns:a16="http://schemas.microsoft.com/office/drawing/2014/main" id="{A2987008-BEDF-415D-9816-34E34F1A6D09}"/>
            </a:ext>
          </a:extLst>
        </xdr:cNvPr>
        <xdr:cNvSpPr>
          <a:spLocks noChangeShapeType="1"/>
        </xdr:cNvSpPr>
      </xdr:nvSpPr>
      <xdr:spPr bwMode="auto">
        <a:xfrm>
          <a:off x="8791575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23" name="Line 39">
          <a:extLst>
            <a:ext uri="{FF2B5EF4-FFF2-40B4-BE49-F238E27FC236}">
              <a16:creationId xmlns:a16="http://schemas.microsoft.com/office/drawing/2014/main" id="{76E8FE8C-3ED4-4991-8E53-02E7F5862787}"/>
            </a:ext>
          </a:extLst>
        </xdr:cNvPr>
        <xdr:cNvSpPr>
          <a:spLocks noChangeShapeType="1"/>
        </xdr:cNvSpPr>
      </xdr:nvSpPr>
      <xdr:spPr bwMode="auto">
        <a:xfrm flipH="1">
          <a:off x="8791575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424" name="Line 40">
          <a:extLst>
            <a:ext uri="{FF2B5EF4-FFF2-40B4-BE49-F238E27FC236}">
              <a16:creationId xmlns:a16="http://schemas.microsoft.com/office/drawing/2014/main" id="{5D312FE9-EAD6-4BD8-BA73-B0FBF26A1BA7}"/>
            </a:ext>
          </a:extLst>
        </xdr:cNvPr>
        <xdr:cNvSpPr>
          <a:spLocks noChangeShapeType="1"/>
        </xdr:cNvSpPr>
      </xdr:nvSpPr>
      <xdr:spPr bwMode="auto">
        <a:xfrm flipH="1">
          <a:off x="8791575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266700</xdr:colOff>
      <xdr:row>5</xdr:row>
      <xdr:rowOff>114300</xdr:rowOff>
    </xdr:from>
    <xdr:to>
      <xdr:col>15</xdr:col>
      <xdr:colOff>190500</xdr:colOff>
      <xdr:row>6</xdr:row>
      <xdr:rowOff>123825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15D5E50-D576-4DF0-ADE2-70C789141D1E}"/>
            </a:ext>
          </a:extLst>
        </xdr:cNvPr>
        <xdr:cNvSpPr txBox="1">
          <a:spLocks noChangeArrowheads="1"/>
        </xdr:cNvSpPr>
      </xdr:nvSpPr>
      <xdr:spPr bwMode="auto">
        <a:xfrm>
          <a:off x="7915275" y="1295400"/>
          <a:ext cx="10668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8</xdr:row>
      <xdr:rowOff>20217</xdr:rowOff>
    </xdr:from>
    <xdr:to>
      <xdr:col>4</xdr:col>
      <xdr:colOff>419100</xdr:colOff>
      <xdr:row>8</xdr:row>
      <xdr:rowOff>210717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C5A4F77-A34E-45EB-8A7E-E9AC37656250}"/>
            </a:ext>
          </a:extLst>
        </xdr:cNvPr>
        <xdr:cNvSpPr txBox="1">
          <a:spLocks noChangeArrowheads="1"/>
        </xdr:cNvSpPr>
      </xdr:nvSpPr>
      <xdr:spPr bwMode="auto">
        <a:xfrm>
          <a:off x="206065" y="3214577"/>
          <a:ext cx="1119072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44</xdr:row>
      <xdr:rowOff>5576</xdr:rowOff>
    </xdr:from>
    <xdr:to>
      <xdr:col>4</xdr:col>
      <xdr:colOff>819150</xdr:colOff>
      <xdr:row>44</xdr:row>
      <xdr:rowOff>5576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E9B4F9-89A5-4AC0-99BC-A607612AF99F}"/>
            </a:ext>
          </a:extLst>
        </xdr:cNvPr>
        <xdr:cNvSpPr txBox="1">
          <a:spLocks noChangeArrowheads="1"/>
        </xdr:cNvSpPr>
      </xdr:nvSpPr>
      <xdr:spPr bwMode="auto">
        <a:xfrm>
          <a:off x="161925" y="17802225"/>
          <a:ext cx="1562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absolute">
    <xdr:from>
      <xdr:col>3</xdr:col>
      <xdr:colOff>64583</xdr:colOff>
      <xdr:row>24</xdr:row>
      <xdr:rowOff>52967</xdr:rowOff>
    </xdr:from>
    <xdr:to>
      <xdr:col>7</xdr:col>
      <xdr:colOff>325244</xdr:colOff>
      <xdr:row>28</xdr:row>
      <xdr:rowOff>34847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DA5B2434-D048-4A1C-A475-3A0722441AB3}"/>
            </a:ext>
          </a:extLst>
        </xdr:cNvPr>
        <xdr:cNvSpPr>
          <a:spLocks noChangeArrowheads="1"/>
        </xdr:cNvSpPr>
      </xdr:nvSpPr>
      <xdr:spPr bwMode="auto">
        <a:xfrm>
          <a:off x="285284" y="8149217"/>
          <a:ext cx="3071698" cy="7252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Determined protein weights.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the determined protein weight (P1) and blank protein weights (BP) (grams).</a:t>
          </a:r>
          <a:endParaRPr lang="en-IE"/>
        </a:p>
      </xdr:txBody>
    </xdr:sp>
    <xdr:clientData/>
  </xdr:twoCellAnchor>
  <xdr:twoCellAnchor>
    <xdr:from>
      <xdr:col>13</xdr:col>
      <xdr:colOff>266700</xdr:colOff>
      <xdr:row>6</xdr:row>
      <xdr:rowOff>161925</xdr:rowOff>
    </xdr:from>
    <xdr:to>
      <xdr:col>15</xdr:col>
      <xdr:colOff>123825</xdr:colOff>
      <xdr:row>6</xdr:row>
      <xdr:rowOff>352425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55F721-DA65-4D9A-A908-053F839E15EB}"/>
            </a:ext>
          </a:extLst>
        </xdr:cNvPr>
        <xdr:cNvSpPr txBox="1">
          <a:spLocks noChangeArrowheads="1"/>
        </xdr:cNvSpPr>
      </xdr:nvSpPr>
      <xdr:spPr bwMode="auto">
        <a:xfrm>
          <a:off x="7915275" y="1514475"/>
          <a:ext cx="10001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9</xdr:col>
      <xdr:colOff>99431</xdr:colOff>
      <xdr:row>20</xdr:row>
      <xdr:rowOff>86888</xdr:rowOff>
    </xdr:from>
    <xdr:to>
      <xdr:col>12</xdr:col>
      <xdr:colOff>151006</xdr:colOff>
      <xdr:row>24</xdr:row>
      <xdr:rowOff>46465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40F1B140-DA8B-43D4-A4CB-194267E4C10C}"/>
            </a:ext>
          </a:extLst>
        </xdr:cNvPr>
        <xdr:cNvSpPr>
          <a:spLocks noChangeArrowheads="1"/>
        </xdr:cNvSpPr>
      </xdr:nvSpPr>
      <xdr:spPr bwMode="auto">
        <a:xfrm>
          <a:off x="4641230" y="7439723"/>
          <a:ext cx="2560599" cy="7029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Determined ash weights.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the determined ash weight (A) and blank ash weight (BA) (grams).</a:t>
          </a:r>
          <a:endParaRPr lang="en-IE"/>
        </a:p>
      </xdr:txBody>
    </xdr:sp>
    <xdr:clientData/>
  </xdr:twoCellAnchor>
  <xdr:twoCellAnchor>
    <xdr:from>
      <xdr:col>10</xdr:col>
      <xdr:colOff>180975</xdr:colOff>
      <xdr:row>19</xdr:row>
      <xdr:rowOff>0</xdr:rowOff>
    </xdr:from>
    <xdr:to>
      <xdr:col>10</xdr:col>
      <xdr:colOff>266700</xdr:colOff>
      <xdr:row>19</xdr:row>
      <xdr:rowOff>0</xdr:rowOff>
    </xdr:to>
    <xdr:sp macro="" textlink="">
      <xdr:nvSpPr>
        <xdr:cNvPr id="6434" name="AutoShape 99">
          <a:extLst>
            <a:ext uri="{FF2B5EF4-FFF2-40B4-BE49-F238E27FC236}">
              <a16:creationId xmlns:a16="http://schemas.microsoft.com/office/drawing/2014/main" id="{29F9B45B-60A1-4554-BF89-272BB1D32674}"/>
            </a:ext>
          </a:extLst>
        </xdr:cNvPr>
        <xdr:cNvSpPr>
          <a:spLocks noChangeArrowheads="1"/>
        </xdr:cNvSpPr>
      </xdr:nvSpPr>
      <xdr:spPr bwMode="auto">
        <a:xfrm>
          <a:off x="5534025" y="6657975"/>
          <a:ext cx="85725" cy="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381000</xdr:colOff>
      <xdr:row>14</xdr:row>
      <xdr:rowOff>85725</xdr:rowOff>
    </xdr:from>
    <xdr:to>
      <xdr:col>17</xdr:col>
      <xdr:colOff>85725</xdr:colOff>
      <xdr:row>14</xdr:row>
      <xdr:rowOff>85725</xdr:rowOff>
    </xdr:to>
    <xdr:sp macro="" textlink="">
      <xdr:nvSpPr>
        <xdr:cNvPr id="6435" name="Line 102">
          <a:extLst>
            <a:ext uri="{FF2B5EF4-FFF2-40B4-BE49-F238E27FC236}">
              <a16:creationId xmlns:a16="http://schemas.microsoft.com/office/drawing/2014/main" id="{735A6723-2640-45A4-9C15-CDA422463C5F}"/>
            </a:ext>
          </a:extLst>
        </xdr:cNvPr>
        <xdr:cNvSpPr>
          <a:spLocks noChangeShapeType="1"/>
        </xdr:cNvSpPr>
      </xdr:nvSpPr>
      <xdr:spPr bwMode="auto">
        <a:xfrm>
          <a:off x="9172575" y="4876800"/>
          <a:ext cx="58483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14</xdr:row>
      <xdr:rowOff>85725</xdr:rowOff>
    </xdr:from>
    <xdr:to>
      <xdr:col>17</xdr:col>
      <xdr:colOff>66675</xdr:colOff>
      <xdr:row>14</xdr:row>
      <xdr:rowOff>85725</xdr:rowOff>
    </xdr:to>
    <xdr:sp macro="" textlink="">
      <xdr:nvSpPr>
        <xdr:cNvPr id="6436" name="Line 103">
          <a:extLst>
            <a:ext uri="{FF2B5EF4-FFF2-40B4-BE49-F238E27FC236}">
              <a16:creationId xmlns:a16="http://schemas.microsoft.com/office/drawing/2014/main" id="{A38C58BE-90C1-47E9-84E3-B823F1ABB4CD}"/>
            </a:ext>
          </a:extLst>
        </xdr:cNvPr>
        <xdr:cNvSpPr>
          <a:spLocks noChangeShapeType="1"/>
        </xdr:cNvSpPr>
      </xdr:nvSpPr>
      <xdr:spPr bwMode="auto">
        <a:xfrm flipH="1">
          <a:off x="9172575" y="4876800"/>
          <a:ext cx="5829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14</xdr:row>
      <xdr:rowOff>114300</xdr:rowOff>
    </xdr:from>
    <xdr:to>
      <xdr:col>17</xdr:col>
      <xdr:colOff>180975</xdr:colOff>
      <xdr:row>14</xdr:row>
      <xdr:rowOff>114300</xdr:rowOff>
    </xdr:to>
    <xdr:sp macro="" textlink="">
      <xdr:nvSpPr>
        <xdr:cNvPr id="6437" name="Line 104">
          <a:extLst>
            <a:ext uri="{FF2B5EF4-FFF2-40B4-BE49-F238E27FC236}">
              <a16:creationId xmlns:a16="http://schemas.microsoft.com/office/drawing/2014/main" id="{134DF22C-AC59-429F-AAE2-2FBD65AF0740}"/>
            </a:ext>
          </a:extLst>
        </xdr:cNvPr>
        <xdr:cNvSpPr>
          <a:spLocks noChangeShapeType="1"/>
        </xdr:cNvSpPr>
      </xdr:nvSpPr>
      <xdr:spPr bwMode="auto">
        <a:xfrm flipH="1">
          <a:off x="9172575" y="4905375"/>
          <a:ext cx="59436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11</xdr:col>
      <xdr:colOff>381000</xdr:colOff>
      <xdr:row>14</xdr:row>
      <xdr:rowOff>85725</xdr:rowOff>
    </xdr:from>
    <xdr:to>
      <xdr:col>13</xdr:col>
      <xdr:colOff>0</xdr:colOff>
      <xdr:row>14</xdr:row>
      <xdr:rowOff>85725</xdr:rowOff>
    </xdr:to>
    <xdr:sp macro="" textlink="">
      <xdr:nvSpPr>
        <xdr:cNvPr id="6438" name="Line 108">
          <a:extLst>
            <a:ext uri="{FF2B5EF4-FFF2-40B4-BE49-F238E27FC236}">
              <a16:creationId xmlns:a16="http://schemas.microsoft.com/office/drawing/2014/main" id="{79336601-CA1B-45B2-9BFB-1BB0A5D67441}"/>
            </a:ext>
          </a:extLst>
        </xdr:cNvPr>
        <xdr:cNvSpPr>
          <a:spLocks noChangeShapeType="1"/>
        </xdr:cNvSpPr>
      </xdr:nvSpPr>
      <xdr:spPr bwMode="auto">
        <a:xfrm>
          <a:off x="6553200" y="4876800"/>
          <a:ext cx="1095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11</xdr:col>
      <xdr:colOff>381000</xdr:colOff>
      <xdr:row>14</xdr:row>
      <xdr:rowOff>85725</xdr:rowOff>
    </xdr:from>
    <xdr:to>
      <xdr:col>13</xdr:col>
      <xdr:colOff>0</xdr:colOff>
      <xdr:row>14</xdr:row>
      <xdr:rowOff>85725</xdr:rowOff>
    </xdr:to>
    <xdr:sp macro="" textlink="">
      <xdr:nvSpPr>
        <xdr:cNvPr id="6439" name="Line 109">
          <a:extLst>
            <a:ext uri="{FF2B5EF4-FFF2-40B4-BE49-F238E27FC236}">
              <a16:creationId xmlns:a16="http://schemas.microsoft.com/office/drawing/2014/main" id="{12287453-AF78-4167-9CE0-2A9A46E8FE97}"/>
            </a:ext>
          </a:extLst>
        </xdr:cNvPr>
        <xdr:cNvSpPr>
          <a:spLocks noChangeShapeType="1"/>
        </xdr:cNvSpPr>
      </xdr:nvSpPr>
      <xdr:spPr bwMode="auto">
        <a:xfrm flipH="1">
          <a:off x="6553200" y="4876800"/>
          <a:ext cx="1095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11</xdr:col>
      <xdr:colOff>381000</xdr:colOff>
      <xdr:row>14</xdr:row>
      <xdr:rowOff>114300</xdr:rowOff>
    </xdr:from>
    <xdr:to>
      <xdr:col>13</xdr:col>
      <xdr:colOff>0</xdr:colOff>
      <xdr:row>14</xdr:row>
      <xdr:rowOff>114300</xdr:rowOff>
    </xdr:to>
    <xdr:sp macro="" textlink="">
      <xdr:nvSpPr>
        <xdr:cNvPr id="6440" name="Line 110">
          <a:extLst>
            <a:ext uri="{FF2B5EF4-FFF2-40B4-BE49-F238E27FC236}">
              <a16:creationId xmlns:a16="http://schemas.microsoft.com/office/drawing/2014/main" id="{47FEE97E-6D65-49FA-8737-253BC61D67D2}"/>
            </a:ext>
          </a:extLst>
        </xdr:cNvPr>
        <xdr:cNvSpPr>
          <a:spLocks noChangeShapeType="1"/>
        </xdr:cNvSpPr>
      </xdr:nvSpPr>
      <xdr:spPr bwMode="auto">
        <a:xfrm flipH="1">
          <a:off x="6553200" y="4905375"/>
          <a:ext cx="10953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9525</xdr:colOff>
      <xdr:row>38</xdr:row>
      <xdr:rowOff>9525</xdr:rowOff>
    </xdr:from>
    <xdr:to>
      <xdr:col>6</xdr:col>
      <xdr:colOff>95250</xdr:colOff>
      <xdr:row>39</xdr:row>
      <xdr:rowOff>0</xdr:rowOff>
    </xdr:to>
    <xdr:sp macro="" textlink="">
      <xdr:nvSpPr>
        <xdr:cNvPr id="6256" name="Text Box 1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4B18352-FE6F-42B1-AC38-D2BB1F009428}"/>
            </a:ext>
          </a:extLst>
        </xdr:cNvPr>
        <xdr:cNvSpPr txBox="1">
          <a:spLocks noChangeArrowheads="1"/>
        </xdr:cNvSpPr>
      </xdr:nvSpPr>
      <xdr:spPr bwMode="auto">
        <a:xfrm>
          <a:off x="152400" y="11363325"/>
          <a:ext cx="24098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8</xdr:col>
      <xdr:colOff>507148</xdr:colOff>
      <xdr:row>12</xdr:row>
      <xdr:rowOff>58080</xdr:rowOff>
    </xdr:from>
    <xdr:to>
      <xdr:col>13</xdr:col>
      <xdr:colOff>307356</xdr:colOff>
      <xdr:row>13</xdr:row>
      <xdr:rowOff>116160</xdr:rowOff>
    </xdr:to>
    <xdr:sp macro="" textlink="">
      <xdr:nvSpPr>
        <xdr:cNvPr id="6258" name="Rectangle 114">
          <a:extLst>
            <a:ext uri="{FF2B5EF4-FFF2-40B4-BE49-F238E27FC236}">
              <a16:creationId xmlns:a16="http://schemas.microsoft.com/office/drawing/2014/main" id="{1499CE91-FF67-40ED-9C6F-A09278DA6AA3}"/>
            </a:ext>
          </a:extLst>
        </xdr:cNvPr>
        <xdr:cNvSpPr>
          <a:spLocks noChangeArrowheads="1"/>
        </xdr:cNvSpPr>
      </xdr:nvSpPr>
      <xdr:spPr bwMode="auto">
        <a:xfrm>
          <a:off x="4270685" y="4599879"/>
          <a:ext cx="3703134" cy="63887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Sample weights.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the sample weights (in grams) correct to the nearest 0.1 mg.</a:t>
          </a:r>
          <a:endParaRPr lang="en-IE"/>
        </a:p>
      </xdr:txBody>
    </xdr:sp>
    <xdr:clientData/>
  </xdr:twoCellAnchor>
  <xdr:twoCellAnchor>
    <xdr:from>
      <xdr:col>5</xdr:col>
      <xdr:colOff>267164</xdr:colOff>
      <xdr:row>12</xdr:row>
      <xdr:rowOff>377516</xdr:rowOff>
    </xdr:from>
    <xdr:to>
      <xdr:col>8</xdr:col>
      <xdr:colOff>507148</xdr:colOff>
      <xdr:row>17</xdr:row>
      <xdr:rowOff>116159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0985F8E-9223-4E58-AE1C-5A13F4460539}"/>
            </a:ext>
          </a:extLst>
        </xdr:cNvPr>
        <xdr:cNvCxnSpPr>
          <a:endCxn id="6258" idx="1"/>
        </xdr:cNvCxnSpPr>
      </xdr:nvCxnSpPr>
      <xdr:spPr bwMode="auto">
        <a:xfrm flipV="1">
          <a:off x="2183780" y="4919315"/>
          <a:ext cx="2086905" cy="199211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stealth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325244</xdr:colOff>
      <xdr:row>18</xdr:row>
      <xdr:rowOff>69695</xdr:rowOff>
    </xdr:from>
    <xdr:to>
      <xdr:col>8</xdr:col>
      <xdr:colOff>23231</xdr:colOff>
      <xdr:row>21</xdr:row>
      <xdr:rowOff>123825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9EF19EF1-5F5F-4DF7-B161-C7FF6584471F}"/>
            </a:ext>
          </a:extLst>
        </xdr:cNvPr>
        <xdr:cNvCxnSpPr>
          <a:cxnSpLocks/>
          <a:endCxn id="6157" idx="3"/>
        </xdr:cNvCxnSpPr>
      </xdr:nvCxnSpPr>
      <xdr:spPr bwMode="auto">
        <a:xfrm flipH="1">
          <a:off x="3356982" y="7050823"/>
          <a:ext cx="429786" cy="61169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stealth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325244</xdr:colOff>
      <xdr:row>17</xdr:row>
      <xdr:rowOff>151006</xdr:rowOff>
    </xdr:from>
    <xdr:to>
      <xdr:col>9</xdr:col>
      <xdr:colOff>418171</xdr:colOff>
      <xdr:row>26</xdr:row>
      <xdr:rowOff>43908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61728737-73F4-4802-A9FD-D68F20562F69}"/>
            </a:ext>
          </a:extLst>
        </xdr:cNvPr>
        <xdr:cNvCxnSpPr>
          <a:cxnSpLocks/>
          <a:endCxn id="6159" idx="3"/>
        </xdr:cNvCxnSpPr>
      </xdr:nvCxnSpPr>
      <xdr:spPr bwMode="auto">
        <a:xfrm flipH="1">
          <a:off x="3356982" y="6946280"/>
          <a:ext cx="1602988" cy="1565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stealth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394939</xdr:colOff>
      <xdr:row>18</xdr:row>
      <xdr:rowOff>0</xdr:rowOff>
    </xdr:from>
    <xdr:to>
      <xdr:col>10</xdr:col>
      <xdr:colOff>555006</xdr:colOff>
      <xdr:row>20</xdr:row>
      <xdr:rowOff>86888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732E3505-9710-4266-A55F-B7F244E707CD}"/>
            </a:ext>
          </a:extLst>
        </xdr:cNvPr>
        <xdr:cNvCxnSpPr>
          <a:cxnSpLocks/>
          <a:endCxn id="6208" idx="0"/>
        </xdr:cNvCxnSpPr>
      </xdr:nvCxnSpPr>
      <xdr:spPr bwMode="auto">
        <a:xfrm>
          <a:off x="5761463" y="6981128"/>
          <a:ext cx="160067" cy="45859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stealth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299574</xdr:colOff>
      <xdr:row>12</xdr:row>
      <xdr:rowOff>284588</xdr:rowOff>
    </xdr:from>
    <xdr:to>
      <xdr:col>6</xdr:col>
      <xdr:colOff>371708</xdr:colOff>
      <xdr:row>13</xdr:row>
      <xdr:rowOff>116158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468E686D-783A-435F-98DF-E7ABCDCE5F23}"/>
            </a:ext>
          </a:extLst>
        </xdr:cNvPr>
        <xdr:cNvCxnSpPr>
          <a:cxnSpLocks/>
          <a:endCxn id="6152" idx="2"/>
        </xdr:cNvCxnSpPr>
      </xdr:nvCxnSpPr>
      <xdr:spPr bwMode="auto">
        <a:xfrm flipH="1" flipV="1">
          <a:off x="2216190" y="4826387"/>
          <a:ext cx="629695" cy="41236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stealth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800100</xdr:colOff>
      <xdr:row>2</xdr:row>
      <xdr:rowOff>123825</xdr:rowOff>
    </xdr:from>
    <xdr:to>
      <xdr:col>16</xdr:col>
      <xdr:colOff>1619250</xdr:colOff>
      <xdr:row>3</xdr:row>
      <xdr:rowOff>133350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B4DC54-C205-466C-AE4A-961BF6DE6D5B}"/>
            </a:ext>
          </a:extLst>
        </xdr:cNvPr>
        <xdr:cNvSpPr txBox="1">
          <a:spLocks noChangeArrowheads="1"/>
        </xdr:cNvSpPr>
      </xdr:nvSpPr>
      <xdr:spPr bwMode="auto">
        <a:xfrm>
          <a:off x="7324725" y="14859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 editAs="absolute">
    <xdr:from>
      <xdr:col>10</xdr:col>
      <xdr:colOff>800100</xdr:colOff>
      <xdr:row>3</xdr:row>
      <xdr:rowOff>114300</xdr:rowOff>
    </xdr:from>
    <xdr:to>
      <xdr:col>16</xdr:col>
      <xdr:colOff>1638300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23F352-ABAF-4D34-B4C6-458CCA2AED65}"/>
            </a:ext>
          </a:extLst>
        </xdr:cNvPr>
        <xdr:cNvSpPr txBox="1">
          <a:spLocks noChangeArrowheads="1"/>
        </xdr:cNvSpPr>
      </xdr:nvSpPr>
      <xdr:spPr bwMode="auto">
        <a:xfrm>
          <a:off x="7324725" y="1666875"/>
          <a:ext cx="2514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381000</xdr:colOff>
      <xdr:row>4</xdr:row>
      <xdr:rowOff>85725</xdr:rowOff>
    </xdr:from>
    <xdr:to>
      <xdr:col>15</xdr:col>
      <xdr:colOff>0</xdr:colOff>
      <xdr:row>4</xdr:row>
      <xdr:rowOff>85725</xdr:rowOff>
    </xdr:to>
    <xdr:sp macro="" textlink="">
      <xdr:nvSpPr>
        <xdr:cNvPr id="2145" name="Line 29">
          <a:extLst>
            <a:ext uri="{FF2B5EF4-FFF2-40B4-BE49-F238E27FC236}">
              <a16:creationId xmlns:a16="http://schemas.microsoft.com/office/drawing/2014/main" id="{4D73F4AE-0F24-458C-BB94-A265A751A60F}"/>
            </a:ext>
          </a:extLst>
        </xdr:cNvPr>
        <xdr:cNvSpPr>
          <a:spLocks noChangeShapeType="1"/>
        </xdr:cNvSpPr>
      </xdr:nvSpPr>
      <xdr:spPr bwMode="auto">
        <a:xfrm>
          <a:off x="7715250" y="18288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381000</xdr:colOff>
      <xdr:row>4</xdr:row>
      <xdr:rowOff>85725</xdr:rowOff>
    </xdr:from>
    <xdr:to>
      <xdr:col>15</xdr:col>
      <xdr:colOff>0</xdr:colOff>
      <xdr:row>4</xdr:row>
      <xdr:rowOff>85725</xdr:rowOff>
    </xdr:to>
    <xdr:sp macro="" textlink="">
      <xdr:nvSpPr>
        <xdr:cNvPr id="2146" name="Line 30">
          <a:extLst>
            <a:ext uri="{FF2B5EF4-FFF2-40B4-BE49-F238E27FC236}">
              <a16:creationId xmlns:a16="http://schemas.microsoft.com/office/drawing/2014/main" id="{74B8102B-D063-434E-B113-ADB4D7D6812F}"/>
            </a:ext>
          </a:extLst>
        </xdr:cNvPr>
        <xdr:cNvSpPr>
          <a:spLocks noChangeShapeType="1"/>
        </xdr:cNvSpPr>
      </xdr:nvSpPr>
      <xdr:spPr bwMode="auto">
        <a:xfrm flipH="1">
          <a:off x="7715250" y="18288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381000</xdr:colOff>
      <xdr:row>4</xdr:row>
      <xdr:rowOff>114300</xdr:rowOff>
    </xdr:from>
    <xdr:to>
      <xdr:col>15</xdr:col>
      <xdr:colOff>0</xdr:colOff>
      <xdr:row>4</xdr:row>
      <xdr:rowOff>114300</xdr:rowOff>
    </xdr:to>
    <xdr:sp macro="" textlink="">
      <xdr:nvSpPr>
        <xdr:cNvPr id="2147" name="Line 31">
          <a:extLst>
            <a:ext uri="{FF2B5EF4-FFF2-40B4-BE49-F238E27FC236}">
              <a16:creationId xmlns:a16="http://schemas.microsoft.com/office/drawing/2014/main" id="{F950ADDB-2512-4249-A24A-BC5E944506FA}"/>
            </a:ext>
          </a:extLst>
        </xdr:cNvPr>
        <xdr:cNvSpPr>
          <a:spLocks noChangeShapeType="1"/>
        </xdr:cNvSpPr>
      </xdr:nvSpPr>
      <xdr:spPr bwMode="auto">
        <a:xfrm flipH="1">
          <a:off x="7715250" y="1857375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27</xdr:row>
      <xdr:rowOff>171450</xdr:rowOff>
    </xdr:from>
    <xdr:to>
      <xdr:col>5</xdr:col>
      <xdr:colOff>114300</xdr:colOff>
      <xdr:row>28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A991D4-89BD-4477-85A2-0B9395BAEB22}"/>
            </a:ext>
          </a:extLst>
        </xdr:cNvPr>
        <xdr:cNvSpPr txBox="1">
          <a:spLocks noChangeArrowheads="1"/>
        </xdr:cNvSpPr>
      </xdr:nvSpPr>
      <xdr:spPr bwMode="auto">
        <a:xfrm>
          <a:off x="180975" y="7286625"/>
          <a:ext cx="24098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1</xdr:rowOff>
    </xdr:from>
    <xdr:to>
      <xdr:col>16</xdr:col>
      <xdr:colOff>0</xdr:colOff>
      <xdr:row>2</xdr:row>
      <xdr:rowOff>45780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4DBFDD-400E-4EC4-A8D1-3597C484B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086725" cy="1312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upportcs.megazyme.com/support/home" TargetMode="Externa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zoomScale="82" zoomScaleNormal="82" workbookViewId="0">
      <selection activeCell="O17" sqref="O17"/>
    </sheetView>
  </sheetViews>
  <sheetFormatPr defaultColWidth="12.28515625" defaultRowHeight="15" x14ac:dyDescent="0.3"/>
  <cols>
    <col min="1" max="1" width="1.7109375" style="2" customWidth="1"/>
    <col min="2" max="2" width="0.42578125" style="2" customWidth="1"/>
    <col min="3" max="3" width="1.140625" style="11" customWidth="1"/>
    <col min="4" max="4" width="10.28515625" style="2" customWidth="1"/>
    <col min="5" max="5" width="15.140625" style="2" customWidth="1"/>
    <col min="6" max="7" width="8.28515625" style="2" customWidth="1"/>
    <col min="8" max="8" width="11" style="2" customWidth="1"/>
    <col min="9" max="9" width="11.7109375" style="2" customWidth="1"/>
    <col min="10" max="11" width="12.28515625" style="2" customWidth="1"/>
    <col min="12" max="12" width="12.85546875" style="2" customWidth="1"/>
    <col min="13" max="13" width="9.28515625" style="2" customWidth="1"/>
    <col min="14" max="14" width="8.85546875" style="2" customWidth="1"/>
    <col min="15" max="15" width="8.28515625" style="2" customWidth="1"/>
    <col min="16" max="16" width="6.140625" style="2" customWidth="1"/>
    <col min="17" max="17" width="86" style="2" customWidth="1"/>
    <col min="18" max="16384" width="12.28515625" style="2"/>
  </cols>
  <sheetData>
    <row r="1" spans="1:18" ht="7.7" customHeight="1" x14ac:dyDescent="0.3">
      <c r="A1" s="1"/>
      <c r="B1" s="1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3.7" customHeight="1" x14ac:dyDescent="0.3">
      <c r="A2" s="1"/>
      <c r="B2" s="3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18" ht="27" customHeight="1" x14ac:dyDescent="0.3">
      <c r="A3" s="1"/>
      <c r="B3" s="3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0"/>
      <c r="P3" s="3"/>
      <c r="Q3" s="1"/>
    </row>
    <row r="4" spans="1:18" ht="54" customHeight="1" x14ac:dyDescent="0.3">
      <c r="A4" s="1"/>
      <c r="B4" s="3"/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0"/>
      <c r="P4" s="3"/>
      <c r="Q4" s="1"/>
    </row>
    <row r="5" spans="1:18" ht="18.2" customHeight="1" x14ac:dyDescent="0.3">
      <c r="A5" s="1"/>
      <c r="B5" s="3"/>
      <c r="C5" s="1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30"/>
      <c r="P5" s="3"/>
      <c r="Q5" s="1"/>
    </row>
    <row r="6" spans="1:18" ht="13.7" customHeight="1" x14ac:dyDescent="0.3">
      <c r="A6" s="1"/>
      <c r="B6" s="3"/>
      <c r="C6" s="1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3"/>
      <c r="Q6" s="1"/>
    </row>
    <row r="7" spans="1:18" s="14" customFormat="1" ht="42.95" customHeight="1" x14ac:dyDescent="0.4">
      <c r="A7" s="1"/>
      <c r="B7" s="3"/>
      <c r="C7" s="31" t="s">
        <v>11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30"/>
      <c r="P7" s="3"/>
      <c r="Q7" s="1"/>
    </row>
    <row r="8" spans="1:18" s="14" customFormat="1" ht="74.25" customHeight="1" x14ac:dyDescent="0.3">
      <c r="A8" s="1"/>
      <c r="B8" s="3"/>
      <c r="C8" s="78" t="s">
        <v>33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3"/>
      <c r="Q8" s="1"/>
    </row>
    <row r="9" spans="1:18" s="14" customFormat="1" ht="54.95" customHeight="1" x14ac:dyDescent="0.4">
      <c r="A9" s="1"/>
      <c r="B9" s="3"/>
      <c r="C9" s="31" t="s">
        <v>12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"/>
      <c r="P9" s="3"/>
      <c r="Q9" s="1"/>
    </row>
    <row r="10" spans="1:18" s="14" customFormat="1" ht="18.75" x14ac:dyDescent="0.35">
      <c r="A10" s="1"/>
      <c r="B10" s="3"/>
      <c r="C10" s="29" t="s">
        <v>14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"/>
      <c r="P10" s="3"/>
      <c r="Q10" s="1"/>
    </row>
    <row r="11" spans="1:18" s="14" customFormat="1" ht="17.25" x14ac:dyDescent="0.35">
      <c r="A11" s="1"/>
      <c r="B11" s="3"/>
      <c r="C11" s="29" t="s">
        <v>15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"/>
      <c r="P11" s="3"/>
      <c r="Q11" s="1"/>
    </row>
    <row r="12" spans="1:18" s="14" customFormat="1" x14ac:dyDescent="0.3">
      <c r="A12" s="1"/>
      <c r="B12" s="3"/>
      <c r="C12" s="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"/>
      <c r="P12" s="3"/>
      <c r="Q12" s="1"/>
    </row>
    <row r="13" spans="1:18" s="14" customFormat="1" ht="45.95" customHeight="1" x14ac:dyDescent="0.3">
      <c r="A13" s="1"/>
      <c r="B13" s="3"/>
      <c r="C13" s="9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  <c r="Q13" s="1"/>
    </row>
    <row r="14" spans="1:18" s="12" customFormat="1" x14ac:dyDescent="0.3">
      <c r="A14" s="1"/>
      <c r="B14" s="3"/>
      <c r="C14" s="9"/>
      <c r="D14" s="3"/>
      <c r="E14" s="32" t="s">
        <v>10</v>
      </c>
      <c r="F14" s="83"/>
      <c r="G14" s="84"/>
      <c r="H14" s="85"/>
      <c r="I14" s="3"/>
      <c r="J14" s="44"/>
      <c r="K14" s="44"/>
      <c r="L14" s="72"/>
      <c r="M14" s="44"/>
      <c r="N14" s="44"/>
      <c r="O14" s="3"/>
      <c r="P14" s="44"/>
      <c r="Q14" s="1"/>
      <c r="R14" s="3"/>
    </row>
    <row r="15" spans="1:18" s="12" customFormat="1" ht="24.2" customHeight="1" x14ac:dyDescent="0.3">
      <c r="A15" s="1"/>
      <c r="B15" s="3"/>
      <c r="C15" s="9"/>
      <c r="D15" s="3"/>
      <c r="E15" s="3"/>
      <c r="F15" s="3"/>
      <c r="G15" s="3"/>
      <c r="H15" s="3"/>
      <c r="I15" s="3"/>
      <c r="J15" s="3"/>
      <c r="K15" s="3"/>
      <c r="L15" s="46"/>
      <c r="M15" s="3"/>
      <c r="N15" s="3"/>
      <c r="O15" s="3"/>
      <c r="P15" s="3"/>
      <c r="Q15" s="1"/>
      <c r="R15" s="9"/>
    </row>
    <row r="16" spans="1:18" s="12" customFormat="1" ht="30" x14ac:dyDescent="0.3">
      <c r="A16" s="1"/>
      <c r="B16" s="3"/>
      <c r="C16" s="9"/>
      <c r="D16" s="6" t="s">
        <v>0</v>
      </c>
      <c r="E16" s="86" t="s">
        <v>16</v>
      </c>
      <c r="F16" s="87"/>
      <c r="G16" s="88"/>
      <c r="H16" s="89" t="s">
        <v>17</v>
      </c>
      <c r="I16" s="90"/>
      <c r="J16" s="64" t="s">
        <v>18</v>
      </c>
      <c r="K16" s="64" t="s">
        <v>19</v>
      </c>
      <c r="L16" s="73" t="s">
        <v>20</v>
      </c>
      <c r="M16" s="3"/>
      <c r="N16" s="3"/>
      <c r="O16" s="3"/>
      <c r="P16" s="3"/>
      <c r="Q16" s="1"/>
      <c r="R16" s="9"/>
    </row>
    <row r="17" spans="1:18" s="14" customFormat="1" ht="63" x14ac:dyDescent="0.3">
      <c r="A17" s="1"/>
      <c r="B17" s="3"/>
      <c r="C17" s="9"/>
      <c r="D17" s="6"/>
      <c r="E17" s="6"/>
      <c r="F17" s="7" t="s">
        <v>34</v>
      </c>
      <c r="G17" s="7" t="s">
        <v>35</v>
      </c>
      <c r="H17" s="7" t="s">
        <v>21</v>
      </c>
      <c r="I17" s="7" t="s">
        <v>23</v>
      </c>
      <c r="J17" s="7" t="s">
        <v>24</v>
      </c>
      <c r="K17" s="7" t="s">
        <v>25</v>
      </c>
      <c r="L17" s="73" t="s">
        <v>26</v>
      </c>
      <c r="M17" s="3"/>
      <c r="N17" s="3"/>
      <c r="O17" s="3"/>
      <c r="P17" s="3"/>
      <c r="Q17" s="1"/>
      <c r="R17" s="3"/>
    </row>
    <row r="18" spans="1:18" s="14" customFormat="1" x14ac:dyDescent="0.3">
      <c r="A18" s="1"/>
      <c r="B18" s="3"/>
      <c r="C18" s="9"/>
      <c r="D18" s="91"/>
      <c r="E18" s="68" t="s">
        <v>27</v>
      </c>
      <c r="F18" s="76"/>
      <c r="G18" s="62"/>
      <c r="H18" s="62"/>
      <c r="I18" s="62"/>
      <c r="J18" s="76"/>
      <c r="K18" s="76"/>
      <c r="L18" s="55" t="s">
        <v>30</v>
      </c>
      <c r="M18" s="3"/>
      <c r="N18" s="3"/>
      <c r="O18" s="3"/>
      <c r="P18" s="3"/>
      <c r="Q18" s="1"/>
      <c r="R18" s="3"/>
    </row>
    <row r="19" spans="1:18" s="14" customFormat="1" x14ac:dyDescent="0.3">
      <c r="A19" s="1"/>
      <c r="B19" s="3"/>
      <c r="C19" s="9"/>
      <c r="D19" s="92"/>
      <c r="E19" s="69" t="s">
        <v>28</v>
      </c>
      <c r="F19" s="59"/>
      <c r="G19" s="59"/>
      <c r="H19" s="77"/>
      <c r="I19" s="63"/>
      <c r="J19" s="77"/>
      <c r="K19" s="77"/>
      <c r="L19" s="60"/>
      <c r="M19" s="3"/>
      <c r="N19" s="3"/>
      <c r="O19" s="3"/>
      <c r="P19" s="3"/>
      <c r="Q19" s="1"/>
      <c r="R19" s="3"/>
    </row>
    <row r="20" spans="1:18" s="14" customFormat="1" x14ac:dyDescent="0.3">
      <c r="A20" s="1"/>
      <c r="B20" s="3"/>
      <c r="C20" s="9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3"/>
      <c r="P20" s="3"/>
      <c r="Q20" s="1"/>
    </row>
    <row r="21" spans="1:18" s="14" customFormat="1" x14ac:dyDescent="0.3">
      <c r="A21" s="1"/>
      <c r="B21" s="3"/>
      <c r="C21" s="9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"/>
      <c r="P21" s="3"/>
      <c r="Q21" s="1"/>
    </row>
    <row r="22" spans="1:18" s="14" customFormat="1" x14ac:dyDescent="0.3">
      <c r="A22" s="1"/>
      <c r="B22" s="3"/>
      <c r="C22" s="9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3"/>
      <c r="P22" s="3"/>
      <c r="Q22" s="1"/>
    </row>
    <row r="23" spans="1:18" s="14" customFormat="1" x14ac:dyDescent="0.3">
      <c r="A23" s="1"/>
      <c r="B23" s="3"/>
      <c r="C23" s="9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3"/>
      <c r="P23" s="3"/>
      <c r="Q23" s="1"/>
    </row>
    <row r="24" spans="1:18" s="14" customFormat="1" x14ac:dyDescent="0.3">
      <c r="A24" s="1"/>
      <c r="B24" s="3"/>
      <c r="C24" s="9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3"/>
      <c r="P24" s="3"/>
      <c r="Q24" s="1"/>
    </row>
    <row r="25" spans="1:18" s="14" customFormat="1" x14ac:dyDescent="0.3">
      <c r="A25" s="1"/>
      <c r="B25" s="3"/>
      <c r="C25" s="9"/>
      <c r="D25" s="16"/>
      <c r="E25" s="16"/>
      <c r="F25" s="16"/>
      <c r="G25" s="16"/>
      <c r="H25" s="16"/>
      <c r="I25" s="16"/>
      <c r="J25" s="16" t="s">
        <v>13</v>
      </c>
      <c r="K25" s="16"/>
      <c r="L25" s="16"/>
      <c r="M25" s="16"/>
      <c r="N25" s="16"/>
      <c r="O25" s="3"/>
      <c r="P25" s="3"/>
      <c r="Q25" s="1"/>
    </row>
    <row r="26" spans="1:18" s="14" customFormat="1" x14ac:dyDescent="0.3">
      <c r="A26" s="1"/>
      <c r="B26" s="3"/>
      <c r="C26" s="9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3"/>
      <c r="P26" s="3"/>
      <c r="Q26" s="1"/>
    </row>
    <row r="27" spans="1:18" s="14" customFormat="1" x14ac:dyDescent="0.3">
      <c r="A27" s="1"/>
      <c r="B27" s="3"/>
      <c r="C27" s="9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3"/>
      <c r="P27" s="3"/>
      <c r="Q27" s="1"/>
    </row>
    <row r="28" spans="1:18" s="14" customFormat="1" x14ac:dyDescent="0.3">
      <c r="A28" s="1"/>
      <c r="B28" s="3"/>
      <c r="C28" s="9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"/>
      <c r="P28" s="3"/>
      <c r="Q28" s="1"/>
    </row>
    <row r="29" spans="1:18" s="14" customFormat="1" x14ac:dyDescent="0.3">
      <c r="A29" s="1"/>
      <c r="B29" s="3"/>
      <c r="C29" s="9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3"/>
      <c r="P29" s="3"/>
      <c r="Q29" s="1"/>
    </row>
    <row r="30" spans="1:18" s="14" customFormat="1" ht="6.6" customHeight="1" x14ac:dyDescent="0.3">
      <c r="A30" s="1"/>
      <c r="B30" s="3"/>
      <c r="C30" s="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3"/>
      <c r="P30" s="3"/>
      <c r="Q30" s="1"/>
    </row>
    <row r="31" spans="1:18" s="14" customFormat="1" ht="30.6" customHeight="1" x14ac:dyDescent="0.4">
      <c r="A31" s="1"/>
      <c r="B31" s="3"/>
      <c r="C31" s="33" t="s">
        <v>4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4"/>
      <c r="P31" s="3"/>
      <c r="Q31" s="1"/>
    </row>
    <row r="32" spans="1:18" s="18" customFormat="1" ht="24.95" customHeight="1" x14ac:dyDescent="0.35">
      <c r="A32" s="17"/>
      <c r="B32" s="20"/>
      <c r="C32" s="34" t="s">
        <v>5</v>
      </c>
      <c r="D32" s="26"/>
      <c r="E32" s="26"/>
      <c r="F32" s="26"/>
      <c r="G32" s="26"/>
      <c r="H32" s="26"/>
      <c r="I32" s="26"/>
      <c r="K32" s="26"/>
      <c r="L32" s="26"/>
      <c r="M32" s="26"/>
      <c r="N32" s="26"/>
      <c r="O32" s="25"/>
      <c r="P32" s="20"/>
      <c r="Q32" s="17"/>
    </row>
    <row r="33" spans="1:17" s="19" customFormat="1" ht="18.95" customHeight="1" x14ac:dyDescent="0.35">
      <c r="A33" s="17"/>
      <c r="B33" s="20"/>
      <c r="C33" s="80" t="s">
        <v>6</v>
      </c>
      <c r="D33" s="81"/>
      <c r="E33" s="82"/>
      <c r="F33" s="82"/>
      <c r="G33" s="41"/>
      <c r="H33" s="41"/>
      <c r="I33" s="35"/>
      <c r="J33" s="26"/>
      <c r="K33" s="35"/>
      <c r="L33" s="35"/>
      <c r="M33" s="35"/>
      <c r="N33" s="35"/>
      <c r="O33" s="26"/>
      <c r="P33" s="21"/>
      <c r="Q33" s="17"/>
    </row>
    <row r="34" spans="1:17" s="19" customFormat="1" ht="60" customHeight="1" x14ac:dyDescent="0.3">
      <c r="A34" s="17"/>
      <c r="B34" s="20"/>
      <c r="C34" s="81"/>
      <c r="D34" s="81"/>
      <c r="E34" s="82"/>
      <c r="F34" s="82"/>
      <c r="G34" s="41"/>
      <c r="H34" s="41"/>
      <c r="I34" s="35"/>
      <c r="J34" s="36" t="s">
        <v>7</v>
      </c>
      <c r="K34" s="35"/>
      <c r="L34" s="35"/>
      <c r="M34" s="35"/>
      <c r="N34" s="35"/>
      <c r="O34" s="36"/>
      <c r="P34" s="21"/>
      <c r="Q34" s="17"/>
    </row>
    <row r="35" spans="1:17" s="19" customFormat="1" ht="30.95" customHeight="1" x14ac:dyDescent="0.35">
      <c r="A35" s="17"/>
      <c r="B35" s="20"/>
      <c r="C35" s="27" t="s">
        <v>1</v>
      </c>
      <c r="D35" s="27"/>
      <c r="E35" s="27"/>
      <c r="F35" s="27"/>
      <c r="G35" s="27"/>
      <c r="H35" s="27"/>
      <c r="I35" s="27"/>
      <c r="J35" s="37"/>
      <c r="K35" s="27"/>
      <c r="L35" s="27"/>
      <c r="M35" s="27"/>
      <c r="N35" s="27"/>
      <c r="O35" s="37"/>
      <c r="P35" s="21"/>
      <c r="Q35" s="17"/>
    </row>
    <row r="36" spans="1:17" s="19" customFormat="1" ht="16.7" customHeight="1" x14ac:dyDescent="0.35">
      <c r="A36" s="17"/>
      <c r="B36" s="20"/>
      <c r="C36" s="28" t="s">
        <v>8</v>
      </c>
      <c r="D36" s="27"/>
      <c r="E36" s="27"/>
      <c r="F36" s="27"/>
      <c r="G36" s="27"/>
      <c r="H36" s="27"/>
      <c r="I36" s="27"/>
      <c r="J36" s="36" t="s">
        <v>36</v>
      </c>
      <c r="K36" s="27"/>
      <c r="L36" s="27"/>
      <c r="M36" s="27"/>
      <c r="N36" s="27"/>
      <c r="O36" s="36"/>
      <c r="P36" s="21"/>
      <c r="Q36" s="17"/>
    </row>
    <row r="37" spans="1:17" s="19" customFormat="1" ht="16.7" customHeight="1" x14ac:dyDescent="0.35">
      <c r="A37" s="17"/>
      <c r="B37" s="20"/>
      <c r="C37" s="38" t="s">
        <v>9</v>
      </c>
      <c r="D37" s="27"/>
      <c r="E37" s="27"/>
      <c r="F37" s="27"/>
      <c r="G37" s="27"/>
      <c r="H37" s="27"/>
      <c r="I37" s="27"/>
      <c r="J37" s="36" t="s">
        <v>37</v>
      </c>
      <c r="K37" s="27"/>
      <c r="L37" s="27"/>
      <c r="M37" s="27"/>
      <c r="N37" s="27"/>
      <c r="O37" s="36"/>
      <c r="P37" s="21"/>
      <c r="Q37" s="17"/>
    </row>
    <row r="38" spans="1:17" ht="16.7" customHeight="1" x14ac:dyDescent="0.35">
      <c r="A38" s="17"/>
      <c r="B38" s="20"/>
      <c r="C38" s="38" t="s">
        <v>2</v>
      </c>
      <c r="D38" s="29"/>
      <c r="E38" s="29"/>
      <c r="F38" s="29"/>
      <c r="G38" s="29"/>
      <c r="H38" s="29"/>
      <c r="I38" s="29"/>
      <c r="J38" s="36" t="s">
        <v>3</v>
      </c>
      <c r="K38" s="29"/>
      <c r="L38" s="29"/>
      <c r="M38" s="29"/>
      <c r="N38" s="29"/>
      <c r="O38" s="36"/>
      <c r="P38" s="21"/>
      <c r="Q38" s="17"/>
    </row>
    <row r="39" spans="1:17" ht="16.7" customHeight="1" x14ac:dyDescent="0.35">
      <c r="A39" s="17"/>
      <c r="B39" s="20"/>
      <c r="C39" s="38"/>
      <c r="D39" s="29"/>
      <c r="E39" s="29"/>
      <c r="F39" s="29"/>
      <c r="G39" s="29"/>
      <c r="H39" s="29"/>
      <c r="I39" s="29"/>
      <c r="K39" s="29"/>
      <c r="L39" s="29"/>
      <c r="M39" s="29"/>
      <c r="N39" s="34" t="s">
        <v>38</v>
      </c>
      <c r="O39" s="26"/>
      <c r="P39" s="21"/>
      <c r="Q39" s="17"/>
    </row>
    <row r="40" spans="1:17" ht="6.6" customHeight="1" x14ac:dyDescent="0.35">
      <c r="A40" s="17"/>
      <c r="B40" s="20"/>
      <c r="C40" s="3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39"/>
      <c r="P40" s="21"/>
      <c r="Q40" s="17"/>
    </row>
    <row r="41" spans="1:17" s="18" customFormat="1" ht="399.95" customHeigh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</sheetData>
  <sheetProtection algorithmName="SHA-512" hashValue="7kHzCXcjYON5RWC7SnTvyqinird5iEmi/qAwiJvxFxbkY15CKvY9FQQs26vuxvQFNfFN50iZFpgHHB+wF/+FUA==" saltValue="mfUcrXTdOkHGl09qzXcS4Q==" spinCount="100000" sheet="1" objects="1" scenarios="1"/>
  <mergeCells count="6">
    <mergeCell ref="C8:O8"/>
    <mergeCell ref="C33:F34"/>
    <mergeCell ref="F14:H14"/>
    <mergeCell ref="E16:G16"/>
    <mergeCell ref="H16:I16"/>
    <mergeCell ref="D18:D19"/>
  </mergeCells>
  <phoneticPr fontId="0" type="noConversion"/>
  <dataValidations count="2">
    <dataValidation allowBlank="1" sqref="O5:O7 O1:O2 A1:B1048576 D1:N7 C1:C31 C35 O35 C41:O65536 C37:C40 J35 D9:O13 K20:O32 D35:I40 K35:N40 J40 J20:J31 S1:IV1048576 D20:I32 P1:P13 R1:R13 P20:P65536 R20:R65536 Q1:Q1048576" xr:uid="{00000000-0002-0000-0000-000000000000}"/>
    <dataValidation allowBlank="1" showInputMessage="1" sqref="R14:R19 D14:D18 F14:G15 F17:G19 E14:E19 H14:P19" xr:uid="{00000000-0002-0000-0000-000001000000}"/>
  </dataValidations>
  <hyperlinks>
    <hyperlink ref="J38" r:id="rId1" display="mailto:info@megazyme.com" xr:uid="{00000000-0004-0000-0000-000000000000}"/>
    <hyperlink ref="J34" r:id="rId2" display="http://www.megazyme.com/" xr:uid="{00000000-0004-0000-0000-000001000000}"/>
    <hyperlink ref="J37" r:id="rId3" xr:uid="{00000000-0004-0000-0000-000002000000}"/>
    <hyperlink ref="J36" r:id="rId4" xr:uid="{00000000-0004-0000-0000-000003000000}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/>
  <headerFooter alignWithMargins="0">
    <oddFooter>&amp;LPrinted on &amp;D, Page &amp;P of &amp;N</oddFooter>
  </headerFooter>
  <rowBreaks count="1" manualBreakCount="1">
    <brk id="19" min="1" max="15" man="1"/>
  </row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1"/>
  <sheetViews>
    <sheetView zoomScaleNormal="100" workbookViewId="0">
      <selection activeCell="Q2" sqref="Q2"/>
    </sheetView>
  </sheetViews>
  <sheetFormatPr defaultColWidth="12.28515625" defaultRowHeight="15" x14ac:dyDescent="0.3"/>
  <cols>
    <col min="1" max="1" width="1.7109375" style="2" customWidth="1"/>
    <col min="2" max="2" width="0.7109375" style="2" customWidth="1"/>
    <col min="3" max="3" width="3.140625" style="2" customWidth="1"/>
    <col min="4" max="4" width="16.28515625" style="2" customWidth="1"/>
    <col min="5" max="5" width="15.28515625" style="2" customWidth="1"/>
    <col min="6" max="11" width="12.140625" style="2" customWidth="1"/>
    <col min="12" max="13" width="12.140625" style="2" hidden="1" customWidth="1"/>
    <col min="14" max="14" width="12.140625" style="74" customWidth="1"/>
    <col min="15" max="15" width="9.85546875" style="2" hidden="1" customWidth="1"/>
    <col min="16" max="16" width="0.85546875" style="2" customWidth="1"/>
    <col min="17" max="17" width="200.7109375" style="2" customWidth="1"/>
    <col min="18" max="16384" width="12.28515625" style="2"/>
  </cols>
  <sheetData>
    <row r="1" spans="1:17" ht="7.7" customHeight="1" x14ac:dyDescent="0.3">
      <c r="A1" s="1"/>
      <c r="B1" s="1"/>
      <c r="C1" s="1"/>
      <c r="D1" s="1"/>
      <c r="E1" s="1"/>
      <c r="F1" s="1"/>
      <c r="G1" s="1"/>
      <c r="H1" s="1"/>
      <c r="I1" s="1"/>
      <c r="J1" s="42"/>
      <c r="K1" s="42"/>
      <c r="L1" s="42"/>
      <c r="M1" s="42"/>
      <c r="N1" s="71"/>
      <c r="O1" s="42"/>
      <c r="P1" s="42"/>
      <c r="Q1" s="42"/>
    </row>
    <row r="2" spans="1:17" ht="99.9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6"/>
      <c r="O2" s="3"/>
      <c r="P2" s="3"/>
      <c r="Q2" s="42"/>
    </row>
    <row r="3" spans="1:17" ht="15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6"/>
      <c r="O3" s="3"/>
      <c r="P3" s="3"/>
      <c r="Q3" s="42"/>
    </row>
    <row r="4" spans="1:17" x14ac:dyDescent="0.3">
      <c r="A4" s="1"/>
      <c r="B4" s="3"/>
      <c r="C4" s="3"/>
      <c r="D4" s="3"/>
      <c r="E4" s="32" t="s">
        <v>10</v>
      </c>
      <c r="F4" s="95"/>
      <c r="G4" s="96"/>
      <c r="H4" s="97"/>
      <c r="I4" s="3"/>
      <c r="J4" s="44"/>
      <c r="K4" s="44"/>
      <c r="L4" s="44"/>
      <c r="M4" s="44"/>
      <c r="N4" s="72"/>
      <c r="O4" s="3"/>
      <c r="P4" s="3"/>
      <c r="Q4" s="42"/>
    </row>
    <row r="5" spans="1:17" ht="15.2" customHeigh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6"/>
      <c r="O5" s="3"/>
      <c r="P5" s="3"/>
      <c r="Q5" s="42"/>
    </row>
    <row r="6" spans="1:17" s="43" customFormat="1" ht="30" x14ac:dyDescent="0.3">
      <c r="A6" s="1"/>
      <c r="B6" s="3"/>
      <c r="C6" s="49"/>
      <c r="D6" s="6" t="s">
        <v>0</v>
      </c>
      <c r="E6" s="86" t="s">
        <v>16</v>
      </c>
      <c r="F6" s="87"/>
      <c r="G6" s="88"/>
      <c r="H6" s="89" t="s">
        <v>17</v>
      </c>
      <c r="I6" s="90"/>
      <c r="J6" s="64" t="s">
        <v>18</v>
      </c>
      <c r="K6" s="64" t="s">
        <v>19</v>
      </c>
      <c r="L6" s="66" t="s">
        <v>29</v>
      </c>
      <c r="M6" s="66" t="s">
        <v>20</v>
      </c>
      <c r="N6" s="73" t="s">
        <v>20</v>
      </c>
      <c r="O6" s="50"/>
      <c r="P6" s="3"/>
      <c r="Q6" s="42"/>
    </row>
    <row r="7" spans="1:17" s="53" customFormat="1" ht="78" x14ac:dyDescent="0.2">
      <c r="A7" s="47"/>
      <c r="B7" s="48"/>
      <c r="C7" s="49"/>
      <c r="D7" s="6"/>
      <c r="E7" s="6"/>
      <c r="F7" s="7" t="s">
        <v>31</v>
      </c>
      <c r="G7" s="7" t="s">
        <v>32</v>
      </c>
      <c r="H7" s="7" t="s">
        <v>21</v>
      </c>
      <c r="I7" s="7" t="s">
        <v>23</v>
      </c>
      <c r="J7" s="7" t="s">
        <v>24</v>
      </c>
      <c r="K7" s="7" t="s">
        <v>25</v>
      </c>
      <c r="L7" s="67" t="s">
        <v>28</v>
      </c>
      <c r="M7" s="67" t="s">
        <v>26</v>
      </c>
      <c r="N7" s="73" t="s">
        <v>26</v>
      </c>
      <c r="O7" s="65" t="s">
        <v>22</v>
      </c>
      <c r="P7" s="51"/>
      <c r="Q7" s="52"/>
    </row>
    <row r="8" spans="1:17" x14ac:dyDescent="0.3">
      <c r="A8" s="1"/>
      <c r="B8" s="3"/>
      <c r="C8" s="54">
        <v>1</v>
      </c>
      <c r="D8" s="93"/>
      <c r="E8" s="68" t="s">
        <v>27</v>
      </c>
      <c r="F8" s="70"/>
      <c r="G8" s="40"/>
      <c r="H8" s="40"/>
      <c r="I8" s="40"/>
      <c r="J8" s="70"/>
      <c r="K8" s="70"/>
      <c r="L8" s="56">
        <f>(H9+I9)/2-J9-K9</f>
        <v>0</v>
      </c>
      <c r="M8" s="56" t="e">
        <f>((H8+I8)/2-J8-K8-L8)/((F8+G8)/2)*100</f>
        <v>#DIV/0!</v>
      </c>
      <c r="N8" s="55" t="str">
        <f>IF(ISERROR(M8),"",M8)</f>
        <v/>
      </c>
      <c r="O8" s="56" t="e">
        <f>Concentration_gL*100/Sample_con_gL</f>
        <v>#NAME?</v>
      </c>
      <c r="P8" s="3"/>
      <c r="Q8" s="42"/>
    </row>
    <row r="9" spans="1:17" x14ac:dyDescent="0.3">
      <c r="A9" s="1"/>
      <c r="B9" s="3"/>
      <c r="C9" s="58"/>
      <c r="D9" s="94"/>
      <c r="E9" s="69" t="s">
        <v>28</v>
      </c>
      <c r="F9" s="59"/>
      <c r="G9" s="59"/>
      <c r="H9" s="75"/>
      <c r="I9" s="45"/>
      <c r="J9" s="75"/>
      <c r="K9" s="75"/>
      <c r="L9" s="61"/>
      <c r="M9" s="61"/>
      <c r="N9" s="60"/>
      <c r="O9" s="57"/>
      <c r="P9" s="3"/>
      <c r="Q9" s="42"/>
    </row>
    <row r="10" spans="1:17" x14ac:dyDescent="0.3">
      <c r="A10" s="1"/>
      <c r="B10" s="3"/>
      <c r="C10" s="54">
        <v>2</v>
      </c>
      <c r="D10" s="93"/>
      <c r="E10" s="68" t="s">
        <v>27</v>
      </c>
      <c r="F10" s="40"/>
      <c r="G10" s="40"/>
      <c r="H10" s="70"/>
      <c r="I10" s="40"/>
      <c r="J10" s="40"/>
      <c r="K10" s="40"/>
      <c r="L10" s="56">
        <f>(H11+I11)/2-J11-K11</f>
        <v>0</v>
      </c>
      <c r="M10" s="56" t="e">
        <f>((H10+I10)/2-J10-K10-L10)/((F10+G10)/2)*100</f>
        <v>#DIV/0!</v>
      </c>
      <c r="N10" s="55" t="str">
        <f>IF(ISERROR(M10),"",M10)</f>
        <v/>
      </c>
      <c r="O10" s="61" t="e">
        <f>Concentration_gL*100/N8</f>
        <v>#NAME?</v>
      </c>
      <c r="P10" s="3"/>
      <c r="Q10" s="42"/>
    </row>
    <row r="11" spans="1:17" x14ac:dyDescent="0.3">
      <c r="A11" s="1"/>
      <c r="B11" s="3"/>
      <c r="C11" s="58"/>
      <c r="D11" s="94"/>
      <c r="E11" s="69" t="s">
        <v>28</v>
      </c>
      <c r="F11" s="59"/>
      <c r="G11" s="59"/>
      <c r="H11" s="45"/>
      <c r="I11" s="45"/>
      <c r="J11" s="45"/>
      <c r="K11" s="45"/>
      <c r="L11" s="61"/>
      <c r="M11" s="61"/>
      <c r="N11" s="60"/>
      <c r="O11" s="56" t="e">
        <f>Concentration_gL*100/Sample_con_gL</f>
        <v>#NAME?</v>
      </c>
      <c r="P11" s="3"/>
      <c r="Q11" s="42"/>
    </row>
    <row r="12" spans="1:17" x14ac:dyDescent="0.3">
      <c r="A12" s="1"/>
      <c r="B12" s="3"/>
      <c r="C12" s="54">
        <v>3</v>
      </c>
      <c r="D12" s="93"/>
      <c r="E12" s="68" t="s">
        <v>27</v>
      </c>
      <c r="F12" s="40"/>
      <c r="G12" s="40"/>
      <c r="H12" s="40"/>
      <c r="I12" s="40"/>
      <c r="J12" s="40"/>
      <c r="K12" s="40"/>
      <c r="L12" s="56">
        <f>(H13+I13)/2-J13-K13</f>
        <v>0</v>
      </c>
      <c r="M12" s="56" t="e">
        <f>((H12+I12)/2-J12-K12-L12)/((F12+G12)/2)*100</f>
        <v>#DIV/0!</v>
      </c>
      <c r="N12" s="55" t="str">
        <f>IF(ISERROR(M12),"",M12)</f>
        <v/>
      </c>
      <c r="O12" s="57"/>
      <c r="P12" s="3"/>
      <c r="Q12" s="42"/>
    </row>
    <row r="13" spans="1:17" x14ac:dyDescent="0.3">
      <c r="A13" s="1"/>
      <c r="B13" s="3"/>
      <c r="C13" s="58"/>
      <c r="D13" s="94"/>
      <c r="E13" s="69" t="s">
        <v>28</v>
      </c>
      <c r="F13" s="59"/>
      <c r="G13" s="59"/>
      <c r="H13" s="45"/>
      <c r="I13" s="45"/>
      <c r="J13" s="45"/>
      <c r="K13" s="45"/>
      <c r="L13" s="61"/>
      <c r="M13" s="61"/>
      <c r="N13" s="60"/>
      <c r="O13" s="61" t="e">
        <f>Concentration_gL*100/N11</f>
        <v>#NAME?</v>
      </c>
      <c r="P13" s="3"/>
      <c r="Q13" s="42"/>
    </row>
    <row r="14" spans="1:17" x14ac:dyDescent="0.3">
      <c r="A14" s="1"/>
      <c r="B14" s="3"/>
      <c r="C14" s="54">
        <v>4</v>
      </c>
      <c r="D14" s="93"/>
      <c r="E14" s="68" t="s">
        <v>27</v>
      </c>
      <c r="F14" s="40"/>
      <c r="G14" s="40"/>
      <c r="H14" s="40"/>
      <c r="I14" s="40"/>
      <c r="J14" s="40"/>
      <c r="K14" s="40"/>
      <c r="L14" s="56">
        <f>(H15+I15)/2-J15-K15</f>
        <v>0</v>
      </c>
      <c r="M14" s="56" t="e">
        <f>((H14+I14)/2-J14-K14-L14)/((F14+G14)/2)*100</f>
        <v>#DIV/0!</v>
      </c>
      <c r="N14" s="55" t="str">
        <f>IF(ISERROR(M14),"",M14)</f>
        <v/>
      </c>
      <c r="O14" s="56" t="e">
        <f>Concentration_gL*100/Sample_con_gL</f>
        <v>#NAME?</v>
      </c>
      <c r="P14" s="3"/>
      <c r="Q14" s="42"/>
    </row>
    <row r="15" spans="1:17" x14ac:dyDescent="0.3">
      <c r="A15" s="1"/>
      <c r="B15" s="3"/>
      <c r="C15" s="58"/>
      <c r="D15" s="94"/>
      <c r="E15" s="69" t="s">
        <v>28</v>
      </c>
      <c r="F15" s="59"/>
      <c r="G15" s="59"/>
      <c r="H15" s="45"/>
      <c r="I15" s="45"/>
      <c r="J15" s="45"/>
      <c r="K15" s="45"/>
      <c r="L15" s="61"/>
      <c r="M15" s="61"/>
      <c r="N15" s="60"/>
      <c r="O15" s="57"/>
      <c r="P15" s="3"/>
      <c r="Q15" s="42"/>
    </row>
    <row r="16" spans="1:17" x14ac:dyDescent="0.3">
      <c r="A16" s="1"/>
      <c r="B16" s="3"/>
      <c r="C16" s="54">
        <v>5</v>
      </c>
      <c r="D16" s="93"/>
      <c r="E16" s="68" t="s">
        <v>27</v>
      </c>
      <c r="F16" s="40"/>
      <c r="G16" s="40"/>
      <c r="H16" s="40"/>
      <c r="I16" s="40"/>
      <c r="J16" s="40"/>
      <c r="K16" s="40"/>
      <c r="L16" s="56">
        <f>(H17+I17)/2-J17-K17</f>
        <v>0</v>
      </c>
      <c r="M16" s="56" t="e">
        <f>((H16+I16)/2-J16-K16-L16)/((F16+G16)/2)*100</f>
        <v>#DIV/0!</v>
      </c>
      <c r="N16" s="55" t="str">
        <f>IF(ISERROR(M16),"",M16)</f>
        <v/>
      </c>
      <c r="O16" s="61" t="e">
        <f>Concentration_gL*100/N14</f>
        <v>#NAME?</v>
      </c>
      <c r="P16" s="3"/>
      <c r="Q16" s="42"/>
    </row>
    <row r="17" spans="1:17" x14ac:dyDescent="0.3">
      <c r="A17" s="1"/>
      <c r="B17" s="3"/>
      <c r="C17" s="58"/>
      <c r="D17" s="94"/>
      <c r="E17" s="69" t="s">
        <v>28</v>
      </c>
      <c r="F17" s="59"/>
      <c r="G17" s="59"/>
      <c r="H17" s="45"/>
      <c r="I17" s="45"/>
      <c r="J17" s="45"/>
      <c r="K17" s="45"/>
      <c r="L17" s="61"/>
      <c r="M17" s="61"/>
      <c r="N17" s="60"/>
      <c r="O17" s="56" t="e">
        <f>Concentration_gL*100/Sample_con_gL</f>
        <v>#NAME?</v>
      </c>
      <c r="P17" s="3"/>
      <c r="Q17" s="42"/>
    </row>
    <row r="18" spans="1:17" x14ac:dyDescent="0.3">
      <c r="A18" s="1"/>
      <c r="B18" s="3"/>
      <c r="C18" s="54">
        <v>6</v>
      </c>
      <c r="D18" s="93"/>
      <c r="E18" s="68" t="s">
        <v>27</v>
      </c>
      <c r="F18" s="40"/>
      <c r="G18" s="40"/>
      <c r="H18" s="40"/>
      <c r="I18" s="40"/>
      <c r="J18" s="40"/>
      <c r="K18" s="40"/>
      <c r="L18" s="56">
        <f>(H19+I19)/2-J19-K19</f>
        <v>0</v>
      </c>
      <c r="M18" s="56" t="e">
        <f>((H18+I18)/2-J18-K18-L18)/((F18+G18)/2)*100</f>
        <v>#DIV/0!</v>
      </c>
      <c r="N18" s="55" t="str">
        <f>IF(ISERROR(M18),"",M18)</f>
        <v/>
      </c>
      <c r="O18" s="57"/>
      <c r="P18" s="3"/>
      <c r="Q18" s="42"/>
    </row>
    <row r="19" spans="1:17" x14ac:dyDescent="0.3">
      <c r="A19" s="1"/>
      <c r="B19" s="3"/>
      <c r="C19" s="58"/>
      <c r="D19" s="94"/>
      <c r="E19" s="69" t="s">
        <v>28</v>
      </c>
      <c r="F19" s="59"/>
      <c r="G19" s="59"/>
      <c r="H19" s="45"/>
      <c r="I19" s="45"/>
      <c r="J19" s="45"/>
      <c r="K19" s="45"/>
      <c r="L19" s="61"/>
      <c r="M19" s="61"/>
      <c r="N19" s="60"/>
      <c r="O19" s="61" t="e">
        <f>Concentration_gL*100/N17</f>
        <v>#NAME?</v>
      </c>
      <c r="P19" s="3"/>
      <c r="Q19" s="42"/>
    </row>
    <row r="20" spans="1:17" x14ac:dyDescent="0.3">
      <c r="A20" s="1"/>
      <c r="B20" s="3"/>
      <c r="C20" s="54">
        <v>7</v>
      </c>
      <c r="D20" s="93"/>
      <c r="E20" s="68" t="s">
        <v>27</v>
      </c>
      <c r="F20" s="40"/>
      <c r="G20" s="40"/>
      <c r="H20" s="40"/>
      <c r="I20" s="40"/>
      <c r="J20" s="40"/>
      <c r="K20" s="40"/>
      <c r="L20" s="56">
        <f>(H21+I21)/2-J21-K21</f>
        <v>0</v>
      </c>
      <c r="M20" s="56" t="e">
        <f>((H20+I20)/2-J20-K20-L20)/((F20+G20)/2)*100</f>
        <v>#DIV/0!</v>
      </c>
      <c r="N20" s="55" t="str">
        <f>IF(ISERROR(M20),"",M20)</f>
        <v/>
      </c>
      <c r="O20" s="56" t="e">
        <f>Concentration_gL*100/Sample_con_gL</f>
        <v>#NAME?</v>
      </c>
      <c r="P20" s="3"/>
      <c r="Q20" s="42"/>
    </row>
    <row r="21" spans="1:17" x14ac:dyDescent="0.3">
      <c r="A21" s="1"/>
      <c r="B21" s="3"/>
      <c r="C21" s="58"/>
      <c r="D21" s="94"/>
      <c r="E21" s="69" t="s">
        <v>28</v>
      </c>
      <c r="F21" s="59"/>
      <c r="G21" s="59"/>
      <c r="H21" s="45"/>
      <c r="I21" s="45"/>
      <c r="J21" s="45"/>
      <c r="K21" s="45"/>
      <c r="L21" s="61"/>
      <c r="M21" s="61"/>
      <c r="N21" s="60"/>
      <c r="O21" s="57"/>
      <c r="P21" s="3"/>
      <c r="Q21" s="42"/>
    </row>
    <row r="22" spans="1:17" x14ac:dyDescent="0.3">
      <c r="A22" s="1"/>
      <c r="B22" s="3"/>
      <c r="C22" s="54">
        <v>8</v>
      </c>
      <c r="D22" s="93"/>
      <c r="E22" s="68" t="s">
        <v>27</v>
      </c>
      <c r="F22" s="40"/>
      <c r="G22" s="40"/>
      <c r="H22" s="40"/>
      <c r="I22" s="40"/>
      <c r="J22" s="40"/>
      <c r="K22" s="40"/>
      <c r="L22" s="56">
        <f>(H23+I23)/2-J23-K23</f>
        <v>0</v>
      </c>
      <c r="M22" s="56" t="e">
        <f>((H22+I22)/2-J22-K22-L22)/((F22+G22)/2)*100</f>
        <v>#DIV/0!</v>
      </c>
      <c r="N22" s="55" t="str">
        <f>IF(ISERROR(M22),"",M22)</f>
        <v/>
      </c>
      <c r="O22" s="61" t="e">
        <f>Concentration_gL*100/N20</f>
        <v>#NAME?</v>
      </c>
      <c r="P22" s="3"/>
      <c r="Q22" s="42"/>
    </row>
    <row r="23" spans="1:17" x14ac:dyDescent="0.3">
      <c r="A23" s="1"/>
      <c r="B23" s="3"/>
      <c r="C23" s="58"/>
      <c r="D23" s="94"/>
      <c r="E23" s="69" t="s">
        <v>28</v>
      </c>
      <c r="F23" s="59"/>
      <c r="G23" s="59"/>
      <c r="H23" s="45"/>
      <c r="I23" s="45"/>
      <c r="J23" s="45"/>
      <c r="K23" s="45"/>
      <c r="L23" s="61"/>
      <c r="M23" s="61"/>
      <c r="N23" s="60"/>
      <c r="O23" s="56" t="e">
        <f>Concentration_gL*100/Sample_con_gL</f>
        <v>#NAME?</v>
      </c>
      <c r="P23" s="3"/>
      <c r="Q23" s="42"/>
    </row>
    <row r="24" spans="1:17" x14ac:dyDescent="0.3">
      <c r="A24" s="1"/>
      <c r="B24" s="3"/>
      <c r="C24" s="54">
        <v>9</v>
      </c>
      <c r="D24" s="93"/>
      <c r="E24" s="68" t="s">
        <v>27</v>
      </c>
      <c r="F24" s="40"/>
      <c r="G24" s="40"/>
      <c r="H24" s="40"/>
      <c r="I24" s="40"/>
      <c r="J24" s="40"/>
      <c r="K24" s="40"/>
      <c r="L24" s="56">
        <f>(H25+I25)/2-J25-K25</f>
        <v>0</v>
      </c>
      <c r="M24" s="56" t="e">
        <f>((H24+I24)/2-J24-K24-L24)/((F24+G24)/2)*100</f>
        <v>#DIV/0!</v>
      </c>
      <c r="N24" s="55" t="str">
        <f>IF(ISERROR(M24),"",M24)</f>
        <v/>
      </c>
      <c r="O24" s="57"/>
      <c r="P24" s="3"/>
      <c r="Q24" s="42"/>
    </row>
    <row r="25" spans="1:17" x14ac:dyDescent="0.3">
      <c r="A25" s="1"/>
      <c r="B25" s="3"/>
      <c r="C25" s="58"/>
      <c r="D25" s="94"/>
      <c r="E25" s="69" t="s">
        <v>28</v>
      </c>
      <c r="F25" s="59"/>
      <c r="G25" s="59"/>
      <c r="H25" s="45"/>
      <c r="I25" s="45"/>
      <c r="J25" s="45"/>
      <c r="K25" s="45"/>
      <c r="L25" s="61"/>
      <c r="M25" s="61"/>
      <c r="N25" s="60"/>
      <c r="O25" s="61" t="e">
        <f>Concentration_gL*100/N23</f>
        <v>#NAME?</v>
      </c>
      <c r="P25" s="3"/>
      <c r="Q25" s="42"/>
    </row>
    <row r="26" spans="1:17" x14ac:dyDescent="0.3">
      <c r="A26" s="1"/>
      <c r="B26" s="3"/>
      <c r="C26" s="54">
        <v>10</v>
      </c>
      <c r="D26" s="93"/>
      <c r="E26" s="68" t="s">
        <v>27</v>
      </c>
      <c r="F26" s="40"/>
      <c r="G26" s="40"/>
      <c r="H26" s="40"/>
      <c r="I26" s="40"/>
      <c r="J26" s="40"/>
      <c r="K26" s="40"/>
      <c r="L26" s="56">
        <f>(H27+I27)/2-J27-K27</f>
        <v>0</v>
      </c>
      <c r="M26" s="56" t="e">
        <f>((H26+I26)/2-J26-K26-L26)/((F26+G26)/2)*100</f>
        <v>#DIV/0!</v>
      </c>
      <c r="N26" s="55" t="str">
        <f>IF(ISERROR(M26),"",M26)</f>
        <v/>
      </c>
      <c r="O26" s="56" t="e">
        <f>Concentration_gL*100/Sample_con_gL</f>
        <v>#NAME?</v>
      </c>
      <c r="P26" s="3"/>
      <c r="Q26" s="42"/>
    </row>
    <row r="27" spans="1:17" x14ac:dyDescent="0.3">
      <c r="A27" s="1"/>
      <c r="B27" s="3"/>
      <c r="C27" s="58"/>
      <c r="D27" s="94"/>
      <c r="E27" s="69" t="s">
        <v>28</v>
      </c>
      <c r="F27" s="59"/>
      <c r="G27" s="59"/>
      <c r="H27" s="45"/>
      <c r="I27" s="45"/>
      <c r="J27" s="45"/>
      <c r="K27" s="45"/>
      <c r="L27" s="61"/>
      <c r="M27" s="61"/>
      <c r="N27" s="60"/>
      <c r="O27" s="57"/>
      <c r="P27" s="3"/>
      <c r="Q27" s="42"/>
    </row>
    <row r="28" spans="1:17" x14ac:dyDescent="0.3">
      <c r="A28" s="1"/>
      <c r="B28" s="3"/>
      <c r="C28" s="3"/>
      <c r="D28" s="3"/>
      <c r="E28" s="3"/>
      <c r="F28" s="46"/>
      <c r="G28" s="46"/>
      <c r="H28" s="46"/>
      <c r="I28" s="46"/>
      <c r="J28" s="46"/>
      <c r="K28" s="46"/>
      <c r="L28" s="46"/>
      <c r="M28" s="46"/>
      <c r="N28" s="46"/>
      <c r="O28" s="3"/>
      <c r="P28" s="3"/>
      <c r="Q28" s="42"/>
    </row>
    <row r="29" spans="1:17" x14ac:dyDescent="0.3">
      <c r="A29" s="1"/>
      <c r="B29" s="3"/>
      <c r="C29" s="3"/>
      <c r="D29" s="3"/>
      <c r="E29" s="3"/>
      <c r="F29" s="46"/>
      <c r="G29" s="46"/>
      <c r="H29" s="46"/>
      <c r="I29" s="46"/>
      <c r="J29" s="46"/>
      <c r="K29" s="46"/>
      <c r="L29" s="46"/>
      <c r="M29" s="46"/>
      <c r="N29" s="46"/>
      <c r="O29" s="3"/>
      <c r="P29" s="3"/>
      <c r="Q29" s="42"/>
    </row>
    <row r="30" spans="1:17" ht="9.1999999999999993" customHeight="1" x14ac:dyDescent="0.3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46"/>
      <c r="O30" s="3"/>
      <c r="P30" s="3"/>
      <c r="Q30" s="42"/>
    </row>
    <row r="31" spans="1:17" ht="399.95" customHeight="1" x14ac:dyDescent="0.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71"/>
      <c r="O31" s="42"/>
      <c r="P31" s="42"/>
      <c r="Q31" s="42"/>
    </row>
  </sheetData>
  <sheetProtection password="8E71" sheet="1" objects="1" scenarios="1"/>
  <mergeCells count="13">
    <mergeCell ref="D26:D27"/>
    <mergeCell ref="D18:D19"/>
    <mergeCell ref="D20:D21"/>
    <mergeCell ref="D22:D23"/>
    <mergeCell ref="D24:D25"/>
    <mergeCell ref="D12:D13"/>
    <mergeCell ref="D14:D15"/>
    <mergeCell ref="D16:D17"/>
    <mergeCell ref="F4:H4"/>
    <mergeCell ref="H6:I6"/>
    <mergeCell ref="E6:G6"/>
    <mergeCell ref="D8:D9"/>
    <mergeCell ref="D10:D11"/>
  </mergeCells>
  <phoneticPr fontId="0" type="noConversion"/>
  <dataValidations count="1">
    <dataValidation allowBlank="1" showInputMessage="1" sqref="F1:G5 H1:IV1048576 F7:G65536 A1:C1048576 E1:E1048576 D1:D8 D28:D65536 D10 D12 D14 D16 D18 D20 D22 D24 D26" xr:uid="{00000000-0002-0000-0100-000000000000}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/>
  <headerFooter alignWithMargins="0">
    <oddFooter>&amp;LPrinted on &amp;D, Page &amp;P of &amp;N</oddFooter>
  </headerFooter>
  <rowBreaks count="1" manualBreakCount="1">
    <brk id="17" min="1" max="1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Instructions</vt:lpstr>
      <vt:lpstr>MegaCalc</vt:lpstr>
      <vt:lpstr>Contact_us</vt:lpstr>
      <vt:lpstr>Instructions</vt:lpstr>
      <vt:lpstr>Instructions!Print_Area</vt:lpstr>
      <vt:lpstr>MegaCalc!Print_Area</vt:lpstr>
      <vt:lpstr>MegaCalc!Print_Titles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Vincent</cp:lastModifiedBy>
  <cp:lastPrinted>2005-01-30T21:47:20Z</cp:lastPrinted>
  <dcterms:created xsi:type="dcterms:W3CDTF">2004-10-05T18:50:23Z</dcterms:created>
  <dcterms:modified xsi:type="dcterms:W3CDTF">2020-02-04T12:05:36Z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