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S:\Documents\MegaCalc\K-TSTA\"/>
    </mc:Choice>
  </mc:AlternateContent>
  <xr:revisionPtr revIDLastSave="0" documentId="13_ncr:1_{4766B7DC-5F8A-4394-92D7-9EA53D62DDB8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  (Solids)" sheetId="7" r:id="rId2"/>
    <sheet name="MegaCalc  (Liquids)" sheetId="8" r:id="rId3"/>
  </sheets>
  <definedNames>
    <definedName name="Absorbance" localSheetId="2">'MegaCalc  (Liquids)'!$M$14:$M$53</definedName>
    <definedName name="Absorbance" localSheetId="1">'MegaCalc  (Solids)'!$M$14:$M$53</definedName>
    <definedName name="Absorbance">#REF!</definedName>
    <definedName name="Contact_us">Instructions!$C$62</definedName>
    <definedName name="Dilution" localSheetId="2">'MegaCalc  (Liquids)'!$J$14:$J$53</definedName>
    <definedName name="Dilution" localSheetId="1">'MegaCalc  (Solids)'!$J$14:$J$53</definedName>
    <definedName name="Dilution">#REF!</definedName>
    <definedName name="Extract_vol" localSheetId="2">'MegaCalc  (Liquids)'!#REF!</definedName>
    <definedName name="Extract_vol" localSheetId="1">'MegaCalc  (Solids)'!$F$14:$F$53</definedName>
    <definedName name="Extract_vol">#REF!</definedName>
    <definedName name="Factor" localSheetId="2">'MegaCalc  (Liquids)'!$E$10</definedName>
    <definedName name="Factor" localSheetId="1">'MegaCalc  (Solids)'!$E$10</definedName>
    <definedName name="Factor">#REF!</definedName>
    <definedName name="Instructions">Instructions!$A$2</definedName>
    <definedName name="LIQUIDS_Extract_Vol.__EV___mL" localSheetId="2">'MegaCalc  (Liquids)'!$F$14:$F$53</definedName>
    <definedName name="LIQUIDS_Extract_Vol.__EV___mL" localSheetId="1">'MegaCalc  (Solids)'!#REF!</definedName>
    <definedName name="LIQUIDS_Extract_Vol.__EV___mL">#REF!</definedName>
    <definedName name="LIQUIDS_Sample_volume___mL" localSheetId="2">'MegaCalc  (Liquids)'!$E$14:$E$53</definedName>
    <definedName name="LIQUIDS_Sample_volume___mL" localSheetId="1">'MegaCalc  (Solids)'!#REF!</definedName>
    <definedName name="LIQUIDS_Sample_volume___mL">#REF!</definedName>
    <definedName name="Moisture" localSheetId="2">'MegaCalc  (Liquids)'!$P$14:$P$53</definedName>
    <definedName name="Moisture" localSheetId="1">'MegaCalc  (Solids)'!$P$14:$P$53</definedName>
    <definedName name="Moisture">#REF!</definedName>
    <definedName name="_xlnm.Print_Area" localSheetId="0">Instructions!$B$2:$P$64</definedName>
    <definedName name="_xlnm.Print_Area" localSheetId="2">'MegaCalc  (Liquids)'!$B$2:$S$55</definedName>
    <definedName name="_xlnm.Print_Area" localSheetId="1">'MegaCalc  (Solids)'!$B$2:$S$55</definedName>
    <definedName name="_xlnm.Print_Titles" localSheetId="2">'MegaCalc  (Liquids)'!$12:$13</definedName>
    <definedName name="_xlnm.Print_Titles" localSheetId="1">'MegaCalc  (Solids)'!$12:$13</definedName>
    <definedName name="Replicate_1" localSheetId="2">'MegaCalc  (Liquids)'!$E$8</definedName>
    <definedName name="Replicate_1" localSheetId="1">'MegaCalc  (Solids)'!$E$8</definedName>
    <definedName name="Replicate_1">#REF!</definedName>
    <definedName name="Replicate_2" localSheetId="2">'MegaCalc  (Liquids)'!$F$8</definedName>
    <definedName name="Replicate_2" localSheetId="1">'MegaCalc  (Solids)'!$F$8</definedName>
    <definedName name="Replicate_2">#REF!</definedName>
    <definedName name="Replicate_3" localSheetId="2">'MegaCalc  (Liquids)'!$G$8</definedName>
    <definedName name="Replicate_3" localSheetId="1">'MegaCalc  (Solids)'!$G$8</definedName>
    <definedName name="Replicate_3">#REF!</definedName>
    <definedName name="Replicate_4" localSheetId="2">'MegaCalc  (Liquids)'!$H$8</definedName>
    <definedName name="Replicate_4" localSheetId="1">'MegaCalc  (Solids)'!$H$8</definedName>
    <definedName name="Replicate_4">#REF!</definedName>
    <definedName name="Replicate_ave" localSheetId="2">'MegaCalc  (Liquids)'!$I$8</definedName>
    <definedName name="Replicate_ave" localSheetId="1">'MegaCalc  (Solids)'!$I$8</definedName>
    <definedName name="Replicate_ave">#REF!</definedName>
    <definedName name="Sample_1" localSheetId="2">'MegaCalc  (Liquids)'!$G$14:$G$53</definedName>
    <definedName name="Sample_1" localSheetId="1">'MegaCalc  (Solids)'!$G$14:$G$53</definedName>
    <definedName name="Sample_1">#REF!</definedName>
    <definedName name="Sample_2" localSheetId="2">'MegaCalc  (Liquids)'!$H$14:$H$53</definedName>
    <definedName name="Sample_2" localSheetId="1">'MegaCalc  (Solids)'!$H$14:$H$53</definedName>
    <definedName name="Sample_2">#REF!</definedName>
    <definedName name="Sample_ave" localSheetId="2">'MegaCalc  (Liquids)'!$L$14:$L$53</definedName>
    <definedName name="Sample_ave" localSheetId="1">'MegaCalc  (Solids)'!$L$14:$L$53</definedName>
    <definedName name="Sample_ave">#REF!</definedName>
    <definedName name="Sample_volume" localSheetId="2">'MegaCalc  (Liquids)'!$I$14:$I$53</definedName>
    <definedName name="Sample_volume" localSheetId="1">'MegaCalc  (Solids)'!$I$14:$I$53</definedName>
    <definedName name="Sample_volume">#REF!</definedName>
    <definedName name="Sample_weight" localSheetId="2">'MegaCalc  (Liquids)'!#REF!</definedName>
    <definedName name="Sample_weight" localSheetId="1">'MegaCalc  (Solids)'!$E$14:$E$53</definedName>
    <definedName name="Sample_weight">#REF!</definedName>
    <definedName name="Starch" localSheetId="2">'MegaCalc  (Liquids)'!#REF!</definedName>
    <definedName name="Starch" localSheetId="1">'MegaCalc  (Solids)'!$N$14:$N$53</definedName>
    <definedName name="Starch">#REF!</definedName>
    <definedName name="Starch___mg_100_mL">'MegaCalc  (Liquids)'!$N$14:$N$53</definedName>
    <definedName name="starch_dwb" localSheetId="2">'MegaCalc  (Liquids)'!#REF!</definedName>
    <definedName name="starch_dwb" localSheetId="1">'MegaCalc  (Solids)'!#REF!</definedName>
    <definedName name="starch_dwb">#REF!</definedName>
    <definedName name="use_mega_calculator" localSheetId="2">'MegaCalc  (Liquids)'!#REF!</definedName>
    <definedName name="use_mega_calculator" localSheetId="1">'MegaCalc  (Solids)'!#REF!</definedName>
    <definedName name="use_mega_calculator">#REF!</definedName>
  </definedNames>
  <calcPr calcId="181029"/>
</workbook>
</file>

<file path=xl/calcChain.xml><?xml version="1.0" encoding="utf-8"?>
<calcChain xmlns="http://schemas.openxmlformats.org/spreadsheetml/2006/main">
  <c r="I8" i="8" l="1"/>
  <c r="E10" i="8" s="1"/>
  <c r="L14" i="8"/>
  <c r="M14" i="8"/>
  <c r="L15" i="8"/>
  <c r="M15" i="8"/>
  <c r="L16" i="8"/>
  <c r="M16" i="8" s="1"/>
  <c r="L17" i="8"/>
  <c r="M17" i="8" s="1"/>
  <c r="L18" i="8"/>
  <c r="M18" i="8" s="1"/>
  <c r="L19" i="8"/>
  <c r="M19" i="8" s="1"/>
  <c r="L20" i="8"/>
  <c r="M20" i="8" s="1"/>
  <c r="L21" i="8"/>
  <c r="M21" i="8" s="1"/>
  <c r="L22" i="8"/>
  <c r="M22" i="8"/>
  <c r="L23" i="8"/>
  <c r="M23" i="8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/>
  <c r="L31" i="8"/>
  <c r="M31" i="8"/>
  <c r="L32" i="8"/>
  <c r="M32" i="8" s="1"/>
  <c r="L33" i="8"/>
  <c r="M33" i="8" s="1"/>
  <c r="L34" i="8"/>
  <c r="M34" i="8" s="1"/>
  <c r="L35" i="8"/>
  <c r="M35" i="8"/>
  <c r="L36" i="8"/>
  <c r="M36" i="8" s="1"/>
  <c r="L37" i="8"/>
  <c r="M37" i="8" s="1"/>
  <c r="L38" i="8"/>
  <c r="M38" i="8" s="1"/>
  <c r="L39" i="8"/>
  <c r="M39" i="8"/>
  <c r="L40" i="8"/>
  <c r="M40" i="8" s="1"/>
  <c r="L41" i="8"/>
  <c r="M41" i="8" s="1"/>
  <c r="L42" i="8"/>
  <c r="M42" i="8" s="1"/>
  <c r="L43" i="8"/>
  <c r="M43" i="8"/>
  <c r="L44" i="8"/>
  <c r="M44" i="8" s="1"/>
  <c r="L45" i="8"/>
  <c r="M45" i="8" s="1"/>
  <c r="L46" i="8"/>
  <c r="M46" i="8" s="1"/>
  <c r="L47" i="8"/>
  <c r="M47" i="8"/>
  <c r="L48" i="8"/>
  <c r="M48" i="8" s="1"/>
  <c r="L49" i="8"/>
  <c r="M49" i="8" s="1"/>
  <c r="L50" i="8"/>
  <c r="M50" i="8" s="1"/>
  <c r="L51" i="8"/>
  <c r="M51" i="8"/>
  <c r="L52" i="8"/>
  <c r="M52" i="8" s="1"/>
  <c r="L53" i="8"/>
  <c r="M53" i="8" s="1"/>
  <c r="I8" i="7"/>
  <c r="E10" i="7" s="1"/>
  <c r="L14" i="7"/>
  <c r="M14" i="7"/>
  <c r="L15" i="7"/>
  <c r="M15" i="7" s="1"/>
  <c r="L16" i="7"/>
  <c r="M16" i="7" s="1"/>
  <c r="L17" i="7"/>
  <c r="M17" i="7"/>
  <c r="L18" i="7"/>
  <c r="M18" i="7" s="1"/>
  <c r="L19" i="7"/>
  <c r="M19" i="7" s="1"/>
  <c r="L20" i="7"/>
  <c r="M20" i="7" s="1"/>
  <c r="L21" i="7"/>
  <c r="M21" i="7" s="1"/>
  <c r="L22" i="7"/>
  <c r="M22" i="7" s="1"/>
  <c r="L23" i="7"/>
  <c r="M23" i="7" s="1"/>
  <c r="L24" i="7"/>
  <c r="M24" i="7" s="1"/>
  <c r="L25" i="7"/>
  <c r="M25" i="7"/>
  <c r="L26" i="7"/>
  <c r="M26" i="7" s="1"/>
  <c r="L27" i="7"/>
  <c r="M27" i="7" s="1"/>
  <c r="L28" i="7"/>
  <c r="M28" i="7" s="1"/>
  <c r="L29" i="7"/>
  <c r="M29" i="7" s="1"/>
  <c r="L30" i="7"/>
  <c r="M30" i="7" s="1"/>
  <c r="L31" i="7"/>
  <c r="M31" i="7" s="1"/>
  <c r="L32" i="7"/>
  <c r="M32" i="7" s="1"/>
  <c r="L33" i="7"/>
  <c r="M33" i="7"/>
  <c r="L34" i="7"/>
  <c r="M34" i="7" s="1"/>
  <c r="L35" i="7"/>
  <c r="M35" i="7" s="1"/>
  <c r="L36" i="7"/>
  <c r="M36" i="7" s="1"/>
  <c r="L37" i="7"/>
  <c r="M37" i="7" s="1"/>
  <c r="L38" i="7"/>
  <c r="M38" i="7" s="1"/>
  <c r="L39" i="7"/>
  <c r="M39" i="7" s="1"/>
  <c r="L40" i="7"/>
  <c r="M40" i="7" s="1"/>
  <c r="L41" i="7"/>
  <c r="N41" i="7" s="1"/>
  <c r="O41" i="7" s="1"/>
  <c r="M41" i="7"/>
  <c r="L42" i="7"/>
  <c r="M42" i="7" s="1"/>
  <c r="L43" i="7"/>
  <c r="M43" i="7" s="1"/>
  <c r="L44" i="7"/>
  <c r="M44" i="7" s="1"/>
  <c r="L45" i="7"/>
  <c r="M45" i="7" s="1"/>
  <c r="L46" i="7"/>
  <c r="M46" i="7" s="1"/>
  <c r="L47" i="7"/>
  <c r="M47" i="7" s="1"/>
  <c r="L48" i="7"/>
  <c r="M48" i="7" s="1"/>
  <c r="L49" i="7"/>
  <c r="N49" i="7" s="1"/>
  <c r="O49" i="7" s="1"/>
  <c r="M49" i="7"/>
  <c r="L50" i="7"/>
  <c r="M50" i="7" s="1"/>
  <c r="L51" i="7"/>
  <c r="M51" i="7" s="1"/>
  <c r="L52" i="7"/>
  <c r="M52" i="7" s="1"/>
  <c r="L53" i="7"/>
  <c r="M53" i="7" s="1"/>
  <c r="I18" i="6"/>
  <c r="E20" i="6"/>
  <c r="N16" i="7" l="1"/>
  <c r="N14" i="7"/>
  <c r="O14" i="7" s="1"/>
  <c r="N17" i="7"/>
  <c r="O17" i="7" s="1"/>
  <c r="N25" i="7"/>
  <c r="O25" i="7" s="1"/>
  <c r="N33" i="7"/>
  <c r="O33" i="7" s="1"/>
  <c r="N31" i="7"/>
  <c r="O31" i="7" s="1"/>
  <c r="N53" i="7"/>
  <c r="O53" i="7" s="1"/>
  <c r="N23" i="7"/>
  <c r="O23" i="7" s="1"/>
  <c r="N47" i="7"/>
  <c r="O47" i="7" s="1"/>
  <c r="N37" i="7"/>
  <c r="O37" i="7" s="1"/>
  <c r="N45" i="7"/>
  <c r="O45" i="7" s="1"/>
  <c r="N15" i="7"/>
  <c r="O15" i="7" s="1"/>
  <c r="N39" i="7"/>
  <c r="O39" i="7" s="1"/>
  <c r="N15" i="8"/>
  <c r="Q15" i="8" s="1"/>
  <c r="R15" i="8" s="1"/>
  <c r="N14" i="8"/>
  <c r="O14" i="8" s="1"/>
  <c r="N22" i="8"/>
  <c r="O22" i="8" s="1"/>
  <c r="N30" i="8"/>
  <c r="O30" i="8" s="1"/>
  <c r="N33" i="8"/>
  <c r="N35" i="8"/>
  <c r="N37" i="8"/>
  <c r="N39" i="8"/>
  <c r="N41" i="8"/>
  <c r="N43" i="8"/>
  <c r="N45" i="8"/>
  <c r="N47" i="8"/>
  <c r="N49" i="8"/>
  <c r="N51" i="8"/>
  <c r="N53" i="8"/>
  <c r="N16" i="8"/>
  <c r="O16" i="8" s="1"/>
  <c r="N24" i="8"/>
  <c r="O24" i="8" s="1"/>
  <c r="N32" i="8"/>
  <c r="O32" i="8" s="1"/>
  <c r="N34" i="8"/>
  <c r="O34" i="8" s="1"/>
  <c r="N36" i="8"/>
  <c r="O36" i="8" s="1"/>
  <c r="N38" i="8"/>
  <c r="O38" i="8" s="1"/>
  <c r="N40" i="8"/>
  <c r="O40" i="8" s="1"/>
  <c r="N42" i="8"/>
  <c r="O42" i="8" s="1"/>
  <c r="N44" i="8"/>
  <c r="O44" i="8" s="1"/>
  <c r="N46" i="8"/>
  <c r="O46" i="8" s="1"/>
  <c r="N48" i="8"/>
  <c r="O48" i="8" s="1"/>
  <c r="N50" i="8"/>
  <c r="O50" i="8" s="1"/>
  <c r="N52" i="8"/>
  <c r="O52" i="8" s="1"/>
  <c r="N20" i="8"/>
  <c r="O20" i="8" s="1"/>
  <c r="N28" i="8"/>
  <c r="O28" i="8" s="1"/>
  <c r="N18" i="8"/>
  <c r="O18" i="8" s="1"/>
  <c r="N26" i="8"/>
  <c r="O26" i="8" s="1"/>
  <c r="N29" i="7"/>
  <c r="O29" i="7" s="1"/>
  <c r="N21" i="7"/>
  <c r="O21" i="7" s="1"/>
  <c r="N51" i="7"/>
  <c r="O51" i="7" s="1"/>
  <c r="N43" i="7"/>
  <c r="O43" i="7" s="1"/>
  <c r="N35" i="7"/>
  <c r="O35" i="7" s="1"/>
  <c r="N27" i="7"/>
  <c r="O27" i="7" s="1"/>
  <c r="N19" i="7"/>
  <c r="O19" i="7" s="1"/>
  <c r="O15" i="8"/>
  <c r="Q34" i="8"/>
  <c r="R34" i="8" s="1"/>
  <c r="N31" i="8"/>
  <c r="N29" i="8"/>
  <c r="N27" i="8"/>
  <c r="Q26" i="8"/>
  <c r="R26" i="8" s="1"/>
  <c r="N25" i="8"/>
  <c r="N23" i="8"/>
  <c r="N21" i="8"/>
  <c r="N19" i="8"/>
  <c r="N17" i="8"/>
  <c r="Q16" i="8"/>
  <c r="R16" i="8" s="1"/>
  <c r="Q48" i="8"/>
  <c r="R48" i="8" s="1"/>
  <c r="Q36" i="8"/>
  <c r="R36" i="8" s="1"/>
  <c r="Q16" i="7"/>
  <c r="R16" i="7" s="1"/>
  <c r="O16" i="7"/>
  <c r="Q14" i="7"/>
  <c r="R14" i="7" s="1"/>
  <c r="N52" i="7"/>
  <c r="N50" i="7"/>
  <c r="Q49" i="7"/>
  <c r="R49" i="7" s="1"/>
  <c r="N48" i="7"/>
  <c r="Q47" i="7"/>
  <c r="R47" i="7" s="1"/>
  <c r="N46" i="7"/>
  <c r="N44" i="7"/>
  <c r="Q43" i="7"/>
  <c r="R43" i="7" s="1"/>
  <c r="N42" i="7"/>
  <c r="Q41" i="7"/>
  <c r="R41" i="7" s="1"/>
  <c r="N40" i="7"/>
  <c r="Q39" i="7"/>
  <c r="R39" i="7" s="1"/>
  <c r="N38" i="7"/>
  <c r="Q37" i="7"/>
  <c r="R37" i="7" s="1"/>
  <c r="N36" i="7"/>
  <c r="Q35" i="7"/>
  <c r="R35" i="7" s="1"/>
  <c r="N34" i="7"/>
  <c r="Q33" i="7"/>
  <c r="R33" i="7" s="1"/>
  <c r="N32" i="7"/>
  <c r="Q31" i="7"/>
  <c r="R31" i="7" s="1"/>
  <c r="N30" i="7"/>
  <c r="Q29" i="7"/>
  <c r="R29" i="7" s="1"/>
  <c r="N28" i="7"/>
  <c r="N26" i="7"/>
  <c r="N24" i="7"/>
  <c r="N22" i="7"/>
  <c r="N20" i="7"/>
  <c r="Q19" i="7"/>
  <c r="R19" i="7" s="1"/>
  <c r="N18" i="7"/>
  <c r="Q51" i="7" l="1"/>
  <c r="R51" i="7" s="1"/>
  <c r="Q27" i="7"/>
  <c r="R27" i="7" s="1"/>
  <c r="Q23" i="7"/>
  <c r="R23" i="7" s="1"/>
  <c r="Q24" i="8"/>
  <c r="R24" i="8" s="1"/>
  <c r="Q38" i="8"/>
  <c r="R38" i="8" s="1"/>
  <c r="Q52" i="8"/>
  <c r="R52" i="8" s="1"/>
  <c r="Q20" i="8"/>
  <c r="R20" i="8" s="1"/>
  <c r="Q30" i="8"/>
  <c r="R30" i="8" s="1"/>
  <c r="Q44" i="8"/>
  <c r="R44" i="8" s="1"/>
  <c r="Q46" i="8"/>
  <c r="R46" i="8" s="1"/>
  <c r="Q18" i="8"/>
  <c r="R18" i="8" s="1"/>
  <c r="Q22" i="8"/>
  <c r="R22" i="8" s="1"/>
  <c r="Q50" i="8"/>
  <c r="R50" i="8" s="1"/>
  <c r="O51" i="8"/>
  <c r="Q51" i="8"/>
  <c r="R51" i="8" s="1"/>
  <c r="O43" i="8"/>
  <c r="Q43" i="8"/>
  <c r="R43" i="8" s="1"/>
  <c r="O35" i="8"/>
  <c r="Q35" i="8"/>
  <c r="R35" i="8" s="1"/>
  <c r="Q17" i="7"/>
  <c r="R17" i="7" s="1"/>
  <c r="Q21" i="7"/>
  <c r="R21" i="7" s="1"/>
  <c r="Q25" i="7"/>
  <c r="R25" i="7" s="1"/>
  <c r="Q45" i="7"/>
  <c r="R45" i="7" s="1"/>
  <c r="Q53" i="7"/>
  <c r="R53" i="7" s="1"/>
  <c r="Q14" i="8"/>
  <c r="R14" i="8" s="1"/>
  <c r="Q40" i="8"/>
  <c r="R40" i="8" s="1"/>
  <c r="O49" i="8"/>
  <c r="Q49" i="8"/>
  <c r="R49" i="8" s="1"/>
  <c r="O41" i="8"/>
  <c r="Q41" i="8"/>
  <c r="R41" i="8" s="1"/>
  <c r="O33" i="8"/>
  <c r="Q33" i="8"/>
  <c r="R33" i="8" s="1"/>
  <c r="O53" i="8"/>
  <c r="Q53" i="8"/>
  <c r="R53" i="8" s="1"/>
  <c r="O45" i="8"/>
  <c r="Q45" i="8"/>
  <c r="R45" i="8" s="1"/>
  <c r="O37" i="8"/>
  <c r="Q37" i="8"/>
  <c r="R37" i="8" s="1"/>
  <c r="Q15" i="7"/>
  <c r="R15" i="7" s="1"/>
  <c r="Q28" i="8"/>
  <c r="R28" i="8" s="1"/>
  <c r="Q32" i="8"/>
  <c r="R32" i="8" s="1"/>
  <c r="Q42" i="8"/>
  <c r="R42" i="8" s="1"/>
  <c r="O47" i="8"/>
  <c r="Q47" i="8"/>
  <c r="R47" i="8" s="1"/>
  <c r="O39" i="8"/>
  <c r="Q39" i="8"/>
  <c r="R39" i="8" s="1"/>
  <c r="Q19" i="8"/>
  <c r="R19" i="8" s="1"/>
  <c r="O19" i="8"/>
  <c r="Q23" i="8"/>
  <c r="R23" i="8" s="1"/>
  <c r="O23" i="8"/>
  <c r="Q27" i="8"/>
  <c r="R27" i="8" s="1"/>
  <c r="O27" i="8"/>
  <c r="Q31" i="8"/>
  <c r="R31" i="8" s="1"/>
  <c r="O31" i="8"/>
  <c r="Q17" i="8"/>
  <c r="R17" i="8" s="1"/>
  <c r="O17" i="8"/>
  <c r="Q21" i="8"/>
  <c r="R21" i="8" s="1"/>
  <c r="O21" i="8"/>
  <c r="Q25" i="8"/>
  <c r="R25" i="8" s="1"/>
  <c r="O25" i="8"/>
  <c r="Q29" i="8"/>
  <c r="R29" i="8" s="1"/>
  <c r="O29" i="8"/>
  <c r="Q22" i="7"/>
  <c r="R22" i="7" s="1"/>
  <c r="O22" i="7"/>
  <c r="O18" i="7"/>
  <c r="Q18" i="7"/>
  <c r="R18" i="7" s="1"/>
  <c r="Q26" i="7"/>
  <c r="R26" i="7" s="1"/>
  <c r="O26" i="7"/>
  <c r="Q30" i="7"/>
  <c r="R30" i="7" s="1"/>
  <c r="O30" i="7"/>
  <c r="Q34" i="7"/>
  <c r="R34" i="7" s="1"/>
  <c r="O34" i="7"/>
  <c r="Q38" i="7"/>
  <c r="R38" i="7" s="1"/>
  <c r="O38" i="7"/>
  <c r="Q42" i="7"/>
  <c r="R42" i="7" s="1"/>
  <c r="O42" i="7"/>
  <c r="Q46" i="7"/>
  <c r="R46" i="7" s="1"/>
  <c r="O46" i="7"/>
  <c r="Q50" i="7"/>
  <c r="R50" i="7" s="1"/>
  <c r="O50" i="7"/>
  <c r="Q20" i="7"/>
  <c r="R20" i="7" s="1"/>
  <c r="O20" i="7"/>
  <c r="Q24" i="7"/>
  <c r="R24" i="7" s="1"/>
  <c r="O24" i="7"/>
  <c r="Q28" i="7"/>
  <c r="R28" i="7" s="1"/>
  <c r="O28" i="7"/>
  <c r="Q32" i="7"/>
  <c r="R32" i="7" s="1"/>
  <c r="O32" i="7"/>
  <c r="Q36" i="7"/>
  <c r="R36" i="7" s="1"/>
  <c r="O36" i="7"/>
  <c r="Q40" i="7"/>
  <c r="R40" i="7" s="1"/>
  <c r="O40" i="7"/>
  <c r="Q44" i="7"/>
  <c r="R44" i="7" s="1"/>
  <c r="O44" i="7"/>
  <c r="Q48" i="7"/>
  <c r="R48" i="7" s="1"/>
  <c r="O48" i="7"/>
  <c r="Q52" i="7"/>
  <c r="R52" i="7" s="1"/>
  <c r="O52" i="7"/>
</calcChain>
</file>

<file path=xl/sharedStrings.xml><?xml version="1.0" encoding="utf-8"?>
<sst xmlns="http://schemas.openxmlformats.org/spreadsheetml/2006/main" count="105" uniqueCount="52">
  <si>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</si>
  <si>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</si>
  <si>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</si>
  <si>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</si>
  <si>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</si>
  <si>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</si>
  <si>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</si>
  <si>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</si>
  <si>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</si>
  <si>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</si>
  <si>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</si>
  <si>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</si>
  <si>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</si>
  <si>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</si>
  <si>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</si>
  <si>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</si>
  <si>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Absorbance values for 100 micrograms of D-glucose standard</t>
  </si>
  <si>
    <t>Dilution 
(-fold)</t>
  </si>
  <si>
    <t>Sample volume (mL)</t>
  </si>
  <si>
    <t>Starch 
(g/100 g) 
"as is"</t>
  </si>
  <si>
    <t>Starch 
(g/100 g) 
"dwb"</t>
  </si>
  <si>
    <t>Rep. 1</t>
  </si>
  <si>
    <t>Rep. 2</t>
  </si>
  <si>
    <t>Rep.3</t>
  </si>
  <si>
    <t>Rep.4</t>
  </si>
  <si>
    <t>Average</t>
  </si>
  <si>
    <t>Megazyme Knowledge Base</t>
  </si>
  <si>
    <t>Customer Support</t>
  </si>
  <si>
    <t>Extraction</t>
  </si>
  <si>
    <t>Results</t>
  </si>
  <si>
    <r>
      <rPr>
        <b/>
        <sz val="10"/>
        <rFont val="Symbol"/>
        <family val="1"/>
      </rPr>
      <t>D</t>
    </r>
    <r>
      <rPr>
        <b/>
        <sz val="10"/>
        <rFont val="Gill Sans MT"/>
        <family val="2"/>
      </rPr>
      <t xml:space="preserve">Abs </t>
    </r>
  </si>
  <si>
    <t>Abs 1</t>
  </si>
  <si>
    <t>Abs 2</t>
  </si>
  <si>
    <t>Solids</t>
  </si>
  <si>
    <t xml:space="preserve">Starch 
"DWB" basis
(g/100 g)  </t>
  </si>
  <si>
    <t xml:space="preserve">Starch 
"as is"
basis
(g/100 g)  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</si>
  <si>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</t>
    </r>
  </si>
  <si>
    <t>Moisture Content (%)</t>
  </si>
  <si>
    <t xml:space="preserve">Starch 
(mg/100 mL) </t>
  </si>
  <si>
    <t>Sample weight (W) 
(mg)</t>
  </si>
  <si>
    <t>Extract Vol. (EV)
(mL)</t>
  </si>
  <si>
    <t>Absorbance values</t>
  </si>
  <si>
    <t>Sample weight (W)
(mg)</t>
  </si>
  <si>
    <t>Diluted Sample Vol. (DSV)
(mL)</t>
  </si>
  <si>
    <t>Sample Vol. (SV) 
(mL)</t>
  </si>
  <si>
    <t>Sample Dry Weight (mg/100 mL)</t>
  </si>
  <si>
    <t>Moisture Content
(%)</t>
  </si>
  <si>
    <t>FOR SOLID SAMPLES:</t>
  </si>
  <si>
    <t>Factor [=100 (micrograms of D-glucose)/Absorbance for 100 micrograms of D-glucose]</t>
  </si>
  <si>
    <t>LIQUID SAMPLES:</t>
  </si>
  <si>
    <t>Dilution 
(D)
(-fold)</t>
  </si>
  <si>
    <t>K-TSTA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</si>
</sst>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name val="Gill Sans MT"/>
      <family val="1"/>
    </font>
    <font>
      <b/>
      <sz val="10"/>
      <name val="Symbol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4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Protection="1">
      <protection locked="0"/>
    </xf>
    <xf numFmtId="164" fontId="1" fillId="2" borderId="0" xfId="0" applyNumberFormat="1" applyFont="1" applyFill="1" applyProtection="1">
      <protection locked="0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2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9" fillId="2" borderId="0" xfId="0" applyFont="1" applyFill="1" applyAlignment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Protection="1">
      <protection locked="0"/>
    </xf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164" fontId="1" fillId="2" borderId="0" xfId="0" applyNumberFormat="1" applyFont="1" applyFill="1" applyAlignment="1" applyProtection="1">
      <alignment horizontal="right"/>
      <protection locked="0"/>
    </xf>
    <xf numFmtId="164" fontId="1" fillId="2" borderId="0" xfId="0" applyNumberFormat="1" applyFont="1" applyFill="1"/>
    <xf numFmtId="0" fontId="16" fillId="2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6" borderId="0" xfId="0" applyFont="1" applyFill="1"/>
    <xf numFmtId="0" fontId="15" fillId="6" borderId="0" xfId="0" applyFont="1" applyFill="1" applyAlignment="1" applyProtection="1">
      <alignment horizontal="left"/>
      <protection locked="0"/>
    </xf>
    <xf numFmtId="164" fontId="1" fillId="6" borderId="0" xfId="0" applyNumberFormat="1" applyFont="1" applyFill="1" applyAlignment="1" applyProtection="1">
      <alignment horizontal="right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right"/>
    </xf>
    <xf numFmtId="0" fontId="1" fillId="6" borderId="0" xfId="0" applyFont="1" applyFill="1"/>
    <xf numFmtId="0" fontId="1" fillId="6" borderId="0" xfId="0" applyFont="1" applyFill="1"/>
    <xf numFmtId="0" fontId="2" fillId="6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/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1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1" fillId="7" borderId="0" xfId="0" applyFont="1" applyFill="1"/>
    <xf numFmtId="164" fontId="1" fillId="6" borderId="0" xfId="0" applyNumberFormat="1" applyFont="1" applyFill="1"/>
    <xf numFmtId="164" fontId="1" fillId="6" borderId="0" xfId="0" applyNumberFormat="1" applyFont="1" applyFill="1" applyAlignment="1" applyProtection="1">
      <alignment vertical="center"/>
      <protection locked="0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" fillId="9" borderId="0" xfId="0" applyFont="1" applyFill="1" applyAlignment="1">
      <alignment horizontal="left"/>
    </xf>
    <xf numFmtId="0" fontId="1" fillId="9" borderId="0" xfId="0" applyFont="1" applyFill="1"/>
    <xf numFmtId="164" fontId="1" fillId="4" borderId="5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vertical="top" wrapText="1"/>
    </xf>
    <xf numFmtId="0" fontId="0" fillId="0" borderId="0" xfId="0"/>
    <xf numFmtId="0" fontId="7" fillId="2" borderId="0" xfId="0" applyFont="1" applyFill="1" applyAlignment="1">
      <alignment horizontal="left" vertical="top" wrapText="1"/>
    </xf>
    <xf numFmtId="0" fontId="10" fillId="9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164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1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4" borderId="5" xfId="0" applyNumberFormat="1" applyFont="1" applyFill="1" applyBorder="1" applyAlignment="1" applyProtection="1">
      <alignment horizontal="center" vertical="center"/>
      <protection locked="0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164" fontId="1" fillId="4" borderId="4" xfId="0" applyNumberFormat="1" applyFont="1" applyFill="1" applyBorder="1" applyAlignment="1" applyProtection="1">
      <alignment horizontal="left" vertical="center"/>
      <protection locked="0"/>
    </xf>
    <xf numFmtId="164" fontId="1" fillId="4" borderId="5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'MegaCalc  (Solids)'!A1"/><Relationship Id="rId1" Type="http://schemas.openxmlformats.org/officeDocument/2006/relationships/hyperlink" Target="#Contact_us"/><Relationship Id="rId5" Type="http://schemas.openxmlformats.org/officeDocument/2006/relationships/image" Target="../media/image1.png"/><Relationship Id="rId4" Type="http://schemas.openxmlformats.org/officeDocument/2006/relationships/hyperlink" Target="#'MegaCalc  (Liquids)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gaCalc  (Solids)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'MegaCalc 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1267239</xdr:colOff>
      <xdr:row>11</xdr:row>
      <xdr:rowOff>154470</xdr:rowOff>
    </xdr:from>
    <xdr:to>
      <xdr:col>6</xdr:col>
      <xdr:colOff>140805</xdr:colOff>
      <xdr:row>12</xdr:row>
      <xdr:rowOff>240195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52A9BB7-762F-4184-8330-9C2149C1BA83}"/>
            </a:ext>
          </a:extLst>
        </xdr:cNvPr>
        <xdr:cNvSpPr>
          <a:spLocks noChangeArrowheads="1"/>
        </xdr:cNvSpPr>
      </xdr:nvSpPr>
      <xdr:spPr bwMode="auto">
        <a:xfrm>
          <a:off x="1631674" y="3608318"/>
          <a:ext cx="1805609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 editAs="oneCell">
    <xdr:from>
      <xdr:col>13</xdr:col>
      <xdr:colOff>0</xdr:colOff>
      <xdr:row>43</xdr:row>
      <xdr:rowOff>57150</xdr:rowOff>
    </xdr:from>
    <xdr:to>
      <xdr:col>13</xdr:col>
      <xdr:colOff>0</xdr:colOff>
      <xdr:row>56</xdr:row>
      <xdr:rowOff>85311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05D7B8D3-278D-4012-A0F4-1A2AAE9C329F}"/>
            </a:ext>
          </a:extLst>
        </xdr:cNvPr>
        <xdr:cNvSpPr>
          <a:spLocks noChangeArrowheads="1"/>
        </xdr:cNvSpPr>
      </xdr:nvSpPr>
      <xdr:spPr bwMode="auto">
        <a:xfrm>
          <a:off x="9191625" y="70199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 editAs="oneCell">
    <xdr:from>
      <xdr:col>13</xdr:col>
      <xdr:colOff>0</xdr:colOff>
      <xdr:row>17</xdr:row>
      <xdr:rowOff>133350</xdr:rowOff>
    </xdr:from>
    <xdr:to>
      <xdr:col>13</xdr:col>
      <xdr:colOff>0</xdr:colOff>
      <xdr:row>27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4FCD14B-B413-4990-BC11-2C0E5452BC0F}"/>
            </a:ext>
          </a:extLst>
        </xdr:cNvPr>
        <xdr:cNvSpPr>
          <a:spLocks noChangeArrowheads="1"/>
        </xdr:cNvSpPr>
      </xdr:nvSpPr>
      <xdr:spPr bwMode="auto">
        <a:xfrm>
          <a:off x="9191625" y="4943475"/>
          <a:ext cx="0" cy="2238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 editAs="oneCell">
    <xdr:from>
      <xdr:col>13</xdr:col>
      <xdr:colOff>0</xdr:colOff>
      <xdr:row>7</xdr:row>
      <xdr:rowOff>47625</xdr:rowOff>
    </xdr:from>
    <xdr:to>
      <xdr:col>13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8EA310-0D09-4343-93FF-FE56277274F1}"/>
            </a:ext>
          </a:extLst>
        </xdr:cNvPr>
        <xdr:cNvSpPr txBox="1">
          <a:spLocks noChangeArrowheads="1"/>
        </xdr:cNvSpPr>
      </xdr:nvSpPr>
      <xdr:spPr bwMode="auto">
        <a:xfrm>
          <a:off x="9191625" y="17811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13</xdr:col>
      <xdr:colOff>0</xdr:colOff>
      <xdr:row>7</xdr:row>
      <xdr:rowOff>85725</xdr:rowOff>
    </xdr:from>
    <xdr:to>
      <xdr:col>13</xdr:col>
      <xdr:colOff>0</xdr:colOff>
      <xdr:row>7</xdr:row>
      <xdr:rowOff>85725</xdr:rowOff>
    </xdr:to>
    <xdr:sp macro="" textlink="">
      <xdr:nvSpPr>
        <xdr:cNvPr id="17421" name="Line 38">
          <a:extLst>
            <a:ext uri="{FF2B5EF4-FFF2-40B4-BE49-F238E27FC236}">
              <a16:creationId xmlns:a16="http://schemas.microsoft.com/office/drawing/2014/main" id="{2872733F-4073-4D3D-93AE-A19DEE3485D4}"/>
            </a:ext>
          </a:extLst>
        </xdr:cNvPr>
        <xdr:cNvSpPr>
          <a:spLocks noChangeShapeType="1"/>
        </xdr:cNvSpPr>
      </xdr:nvSpPr>
      <xdr:spPr bwMode="auto">
        <a:xfrm>
          <a:off x="7610475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13</xdr:col>
      <xdr:colOff>0</xdr:colOff>
      <xdr:row>7</xdr:row>
      <xdr:rowOff>85725</xdr:rowOff>
    </xdr:from>
    <xdr:to>
      <xdr:col>13</xdr:col>
      <xdr:colOff>0</xdr:colOff>
      <xdr:row>7</xdr:row>
      <xdr:rowOff>85725</xdr:rowOff>
    </xdr:to>
    <xdr:sp macro="" textlink="">
      <xdr:nvSpPr>
        <xdr:cNvPr id="17422" name="Line 39">
          <a:extLst>
            <a:ext uri="{FF2B5EF4-FFF2-40B4-BE49-F238E27FC236}">
              <a16:creationId xmlns:a16="http://schemas.microsoft.com/office/drawing/2014/main" id="{10CAEBB7-2FEE-49D4-BEDF-3785203C9066}"/>
            </a:ext>
          </a:extLst>
        </xdr:cNvPr>
        <xdr:cNvSpPr>
          <a:spLocks noChangeShapeType="1"/>
        </xdr:cNvSpPr>
      </xdr:nvSpPr>
      <xdr:spPr bwMode="auto">
        <a:xfrm flipH="1">
          <a:off x="7610475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13</xdr:col>
      <xdr:colOff>0</xdr:colOff>
      <xdr:row>7</xdr:row>
      <xdr:rowOff>85725</xdr:rowOff>
    </xdr:from>
    <xdr:to>
      <xdr:col>13</xdr:col>
      <xdr:colOff>0</xdr:colOff>
      <xdr:row>7</xdr:row>
      <xdr:rowOff>85725</xdr:rowOff>
    </xdr:to>
    <xdr:sp macro="" textlink="">
      <xdr:nvSpPr>
        <xdr:cNvPr id="17423" name="Line 40">
          <a:extLst>
            <a:ext uri="{FF2B5EF4-FFF2-40B4-BE49-F238E27FC236}">
              <a16:creationId xmlns:a16="http://schemas.microsoft.com/office/drawing/2014/main" id="{18E286F3-2CAC-49C3-AEED-0DBDAFC449CF}"/>
            </a:ext>
          </a:extLst>
        </xdr:cNvPr>
        <xdr:cNvSpPr>
          <a:spLocks noChangeShapeType="1"/>
        </xdr:cNvSpPr>
      </xdr:nvSpPr>
      <xdr:spPr bwMode="auto">
        <a:xfrm flipH="1">
          <a:off x="7610475" y="18192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absolute">
    <xdr:from>
      <xdr:col>4</xdr:col>
      <xdr:colOff>232328</xdr:colOff>
      <xdr:row>7</xdr:row>
      <xdr:rowOff>529258</xdr:rowOff>
    </xdr:from>
    <xdr:to>
      <xdr:col>6</xdr:col>
      <xdr:colOff>366386</xdr:colOff>
      <xdr:row>7</xdr:row>
      <xdr:rowOff>760415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2BFA8-0121-4F9E-B920-BEFE718B931A}"/>
            </a:ext>
          </a:extLst>
        </xdr:cNvPr>
        <xdr:cNvSpPr txBox="1">
          <a:spLocks noChangeArrowheads="1"/>
        </xdr:cNvSpPr>
      </xdr:nvSpPr>
      <xdr:spPr bwMode="auto">
        <a:xfrm>
          <a:off x="2051603" y="2462833"/>
          <a:ext cx="1600908" cy="2311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(Solids)</a:t>
          </a:r>
        </a:p>
      </xdr:txBody>
    </xdr:sp>
    <xdr:clientData fPrintsWithSheet="0"/>
  </xdr:twoCellAnchor>
  <xdr:twoCellAnchor editAs="oneCell">
    <xdr:from>
      <xdr:col>1</xdr:col>
      <xdr:colOff>47625</xdr:colOff>
      <xdr:row>62</xdr:row>
      <xdr:rowOff>152400</xdr:rowOff>
    </xdr:from>
    <xdr:to>
      <xdr:col>3</xdr:col>
      <xdr:colOff>1339713</xdr:colOff>
      <xdr:row>63</xdr:row>
      <xdr:rowOff>161924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6ED395-FA99-4A05-8000-BED9E6C4221B}"/>
            </a:ext>
          </a:extLst>
        </xdr:cNvPr>
        <xdr:cNvSpPr txBox="1">
          <a:spLocks noChangeArrowheads="1"/>
        </xdr:cNvSpPr>
      </xdr:nvSpPr>
      <xdr:spPr bwMode="auto">
        <a:xfrm>
          <a:off x="190500" y="12649200"/>
          <a:ext cx="15525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9</xdr:col>
      <xdr:colOff>141251</xdr:colOff>
      <xdr:row>12</xdr:row>
      <xdr:rowOff>74544</xdr:rowOff>
    </xdr:from>
    <xdr:to>
      <xdr:col>13</xdr:col>
      <xdr:colOff>629894</xdr:colOff>
      <xdr:row>17</xdr:row>
      <xdr:rowOff>33131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B6EEFC3-6C74-4C8F-885A-4F4CBD0780F3}"/>
            </a:ext>
          </a:extLst>
        </xdr:cNvPr>
        <xdr:cNvSpPr>
          <a:spLocks noChangeArrowheads="1"/>
        </xdr:cNvSpPr>
      </xdr:nvSpPr>
      <xdr:spPr bwMode="auto">
        <a:xfrm>
          <a:off x="5450403" y="3718892"/>
          <a:ext cx="2816056" cy="9690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Glucose standard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D-glucose standard values.  The program will calculate the average if more than one value is added. The factor (F) will be automatically calculated.</a:t>
          </a:r>
        </a:p>
      </xdr:txBody>
    </xdr:sp>
    <xdr:clientData/>
  </xdr:twoCellAnchor>
  <xdr:twoCellAnchor>
    <xdr:from>
      <xdr:col>4</xdr:col>
      <xdr:colOff>561975</xdr:colOff>
      <xdr:row>3</xdr:row>
      <xdr:rowOff>0</xdr:rowOff>
    </xdr:from>
    <xdr:to>
      <xdr:col>14</xdr:col>
      <xdr:colOff>0</xdr:colOff>
      <xdr:row>3</xdr:row>
      <xdr:rowOff>276225</xdr:rowOff>
    </xdr:to>
    <xdr:sp macro="" textlink="">
      <xdr:nvSpPr>
        <xdr:cNvPr id="6225" name="Text Box 81">
          <a:extLst>
            <a:ext uri="{FF2B5EF4-FFF2-40B4-BE49-F238E27FC236}">
              <a16:creationId xmlns:a16="http://schemas.microsoft.com/office/drawing/2014/main" id="{66074853-8979-492F-81FC-E30435151638}"/>
            </a:ext>
          </a:extLst>
        </xdr:cNvPr>
        <xdr:cNvSpPr txBox="1">
          <a:spLocks noChangeArrowheads="1"/>
        </xdr:cNvSpPr>
      </xdr:nvSpPr>
      <xdr:spPr bwMode="auto">
        <a:xfrm>
          <a:off x="2590800" y="609600"/>
          <a:ext cx="66675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- Instructions</a:t>
          </a:r>
        </a:p>
      </xdr:txBody>
    </xdr:sp>
    <xdr:clientData/>
  </xdr:twoCellAnchor>
  <xdr:twoCellAnchor>
    <xdr:from>
      <xdr:col>5</xdr:col>
      <xdr:colOff>38100</xdr:colOff>
      <xdr:row>12</xdr:row>
      <xdr:rowOff>238125</xdr:rowOff>
    </xdr:from>
    <xdr:to>
      <xdr:col>5</xdr:col>
      <xdr:colOff>552450</xdr:colOff>
      <xdr:row>13</xdr:row>
      <xdr:rowOff>133350</xdr:rowOff>
    </xdr:to>
    <xdr:cxnSp macro="">
      <xdr:nvCxnSpPr>
        <xdr:cNvPr id="17430" name="AutoShape 114">
          <a:extLst>
            <a:ext uri="{FF2B5EF4-FFF2-40B4-BE49-F238E27FC236}">
              <a16:creationId xmlns:a16="http://schemas.microsoft.com/office/drawing/2014/main" id="{B82828B9-4F4A-415D-AC88-6E62663364D4}"/>
            </a:ext>
          </a:extLst>
        </xdr:cNvPr>
        <xdr:cNvCxnSpPr>
          <a:cxnSpLocks noChangeShapeType="1"/>
          <a:stCxn id="6152" idx="2"/>
        </xdr:cNvCxnSpPr>
      </xdr:nvCxnSpPr>
      <xdr:spPr bwMode="auto">
        <a:xfrm>
          <a:off x="2524125" y="3724275"/>
          <a:ext cx="514350" cy="2476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361950</xdr:colOff>
      <xdr:row>13</xdr:row>
      <xdr:rowOff>66675</xdr:rowOff>
    </xdr:from>
    <xdr:to>
      <xdr:col>9</xdr:col>
      <xdr:colOff>142875</xdr:colOff>
      <xdr:row>17</xdr:row>
      <xdr:rowOff>104775</xdr:rowOff>
    </xdr:to>
    <xdr:cxnSp macro="">
      <xdr:nvCxnSpPr>
        <xdr:cNvPr id="17431" name="AutoShape 115">
          <a:extLst>
            <a:ext uri="{FF2B5EF4-FFF2-40B4-BE49-F238E27FC236}">
              <a16:creationId xmlns:a16="http://schemas.microsoft.com/office/drawing/2014/main" id="{728EE025-697C-4849-86CB-2AF6429D0570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648075" y="3905250"/>
          <a:ext cx="1781175" cy="6953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414130</xdr:colOff>
      <xdr:row>7</xdr:row>
      <xdr:rowOff>4970</xdr:rowOff>
    </xdr:from>
    <xdr:to>
      <xdr:col>14</xdr:col>
      <xdr:colOff>306870</xdr:colOff>
      <xdr:row>7</xdr:row>
      <xdr:rowOff>195470</xdr:rowOff>
    </xdr:to>
    <xdr:sp macro="" textlink="">
      <xdr:nvSpPr>
        <xdr:cNvPr id="37" name="Text Box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38A919-386B-4FB4-9BAA-CE54B9FD64DB}"/>
            </a:ext>
          </a:extLst>
        </xdr:cNvPr>
        <xdr:cNvSpPr txBox="1">
          <a:spLocks noChangeArrowheads="1"/>
        </xdr:cNvSpPr>
      </xdr:nvSpPr>
      <xdr:spPr bwMode="auto">
        <a:xfrm>
          <a:off x="8034130" y="1744318"/>
          <a:ext cx="737566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12</xdr:col>
      <xdr:colOff>457200</xdr:colOff>
      <xdr:row>26</xdr:row>
      <xdr:rowOff>38100</xdr:rowOff>
    </xdr:from>
    <xdr:to>
      <xdr:col>12</xdr:col>
      <xdr:colOff>571500</xdr:colOff>
      <xdr:row>28</xdr:row>
      <xdr:rowOff>114300</xdr:rowOff>
    </xdr:to>
    <xdr:cxnSp macro="">
      <xdr:nvCxnSpPr>
        <xdr:cNvPr id="17433" name="AutoShape 106">
          <a:extLst>
            <a:ext uri="{FF2B5EF4-FFF2-40B4-BE49-F238E27FC236}">
              <a16:creationId xmlns:a16="http://schemas.microsoft.com/office/drawing/2014/main" id="{187A20CC-F87E-4A8D-9E2E-DEAAF0F315B4}"/>
            </a:ext>
          </a:extLst>
        </xdr:cNvPr>
        <xdr:cNvCxnSpPr>
          <a:cxnSpLocks noChangeShapeType="1"/>
          <a:stCxn id="51" idx="0"/>
        </xdr:cNvCxnSpPr>
      </xdr:nvCxnSpPr>
      <xdr:spPr bwMode="auto">
        <a:xfrm flipH="1" flipV="1">
          <a:off x="7239000" y="6686550"/>
          <a:ext cx="114300" cy="457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541903</xdr:colOff>
      <xdr:row>28</xdr:row>
      <xdr:rowOff>118031</xdr:rowOff>
    </xdr:from>
    <xdr:to>
      <xdr:col>8</xdr:col>
      <xdr:colOff>532120</xdr:colOff>
      <xdr:row>34</xdr:row>
      <xdr:rowOff>49697</xdr:rowOff>
    </xdr:to>
    <xdr:sp macro="" textlink="">
      <xdr:nvSpPr>
        <xdr:cNvPr id="47" name="Rectangle 65">
          <a:extLst>
            <a:ext uri="{FF2B5EF4-FFF2-40B4-BE49-F238E27FC236}">
              <a16:creationId xmlns:a16="http://schemas.microsoft.com/office/drawing/2014/main" id="{DB180E2F-F7EB-4856-BF80-7E0CBA117669}"/>
            </a:ext>
          </a:extLst>
        </xdr:cNvPr>
        <xdr:cNvSpPr>
          <a:spLocks noChangeArrowheads="1"/>
        </xdr:cNvSpPr>
      </xdr:nvSpPr>
      <xdr:spPr bwMode="auto">
        <a:xfrm>
          <a:off x="3838381" y="7439857"/>
          <a:ext cx="1332000" cy="1074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Sample volume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 in the GOPOD assay, enter the new volume.</a:t>
          </a:r>
          <a:endParaRPr lang="en-GB"/>
        </a:p>
      </xdr:txBody>
    </xdr:sp>
    <xdr:clientData/>
  </xdr:twoCellAnchor>
  <xdr:twoCellAnchor>
    <xdr:from>
      <xdr:col>7</xdr:col>
      <xdr:colOff>533400</xdr:colOff>
      <xdr:row>27</xdr:row>
      <xdr:rowOff>9525</xdr:rowOff>
    </xdr:from>
    <xdr:to>
      <xdr:col>8</xdr:col>
      <xdr:colOff>323850</xdr:colOff>
      <xdr:row>28</xdr:row>
      <xdr:rowOff>114300</xdr:rowOff>
    </xdr:to>
    <xdr:cxnSp macro="">
      <xdr:nvCxnSpPr>
        <xdr:cNvPr id="17435" name="AutoShape 106">
          <a:extLst>
            <a:ext uri="{FF2B5EF4-FFF2-40B4-BE49-F238E27FC236}">
              <a16:creationId xmlns:a16="http://schemas.microsoft.com/office/drawing/2014/main" id="{D6A69A10-E351-4B0D-8DCB-828D0942FE8A}"/>
            </a:ext>
          </a:extLst>
        </xdr:cNvPr>
        <xdr:cNvCxnSpPr>
          <a:cxnSpLocks noChangeShapeType="1"/>
          <a:stCxn id="47" idx="0"/>
        </xdr:cNvCxnSpPr>
      </xdr:nvCxnSpPr>
      <xdr:spPr bwMode="auto">
        <a:xfrm flipV="1">
          <a:off x="4486275" y="6848475"/>
          <a:ext cx="45720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619993</xdr:colOff>
      <xdr:row>28</xdr:row>
      <xdr:rowOff>118031</xdr:rowOff>
    </xdr:from>
    <xdr:to>
      <xdr:col>13</xdr:col>
      <xdr:colOff>411428</xdr:colOff>
      <xdr:row>40</xdr:row>
      <xdr:rowOff>17206</xdr:rowOff>
    </xdr:to>
    <xdr:sp macro="" textlink="">
      <xdr:nvSpPr>
        <xdr:cNvPr id="51" name="Rectangle 93">
          <a:extLst>
            <a:ext uri="{FF2B5EF4-FFF2-40B4-BE49-F238E27FC236}">
              <a16:creationId xmlns:a16="http://schemas.microsoft.com/office/drawing/2014/main" id="{9CCCB8A2-775A-45D8-96DB-F9FBCBE6FA2F}"/>
            </a:ext>
          </a:extLst>
        </xdr:cNvPr>
        <xdr:cNvSpPr>
          <a:spLocks noChangeArrowheads="1"/>
        </xdr:cNvSpPr>
      </xdr:nvSpPr>
      <xdr:spPr bwMode="auto">
        <a:xfrm>
          <a:off x="6715993" y="7439857"/>
          <a:ext cx="1332000" cy="2185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Results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Once all raw data has been input into the MegaCalc spreadsheet results for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"Starch (g/L)" (liquid samples)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and "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Starch "as is" basis (g/100g)" (solid samples)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are calculated automatically.</a:t>
          </a:r>
        </a:p>
      </xdr:txBody>
    </xdr:sp>
    <xdr:clientData/>
  </xdr:twoCellAnchor>
  <xdr:twoCellAnchor editAs="oneCell">
    <xdr:from>
      <xdr:col>13</xdr:col>
      <xdr:colOff>518233</xdr:colOff>
      <xdr:row>28</xdr:row>
      <xdr:rowOff>118031</xdr:rowOff>
    </xdr:from>
    <xdr:to>
      <xdr:col>15</xdr:col>
      <xdr:colOff>293102</xdr:colOff>
      <xdr:row>40</xdr:row>
      <xdr:rowOff>83465</xdr:rowOff>
    </xdr:to>
    <xdr:sp macro="" textlink="">
      <xdr:nvSpPr>
        <xdr:cNvPr id="52" name="Rectangle 101">
          <a:extLst>
            <a:ext uri="{FF2B5EF4-FFF2-40B4-BE49-F238E27FC236}">
              <a16:creationId xmlns:a16="http://schemas.microsoft.com/office/drawing/2014/main" id="{BF313623-E186-42FA-AADB-90D6057B9D25}"/>
            </a:ext>
          </a:extLst>
        </xdr:cNvPr>
        <xdr:cNvSpPr>
          <a:spLocks noChangeArrowheads="1"/>
        </xdr:cNvSpPr>
      </xdr:nvSpPr>
      <xdr:spPr bwMode="auto">
        <a:xfrm>
          <a:off x="8154798" y="7439857"/>
          <a:ext cx="1332000" cy="2251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Moisture content &amp; Starch "DWB"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To calculate starch content on a dry weight basis enter the percentage moisture content of the sample calculated using the following equation: [(fresh weight - dry weight) / fresh weight] * 100.</a:t>
          </a:r>
          <a:endParaRPr lang="en-IE" sz="1100">
            <a:effectLst/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14</xdr:col>
      <xdr:colOff>19050</xdr:colOff>
      <xdr:row>26</xdr:row>
      <xdr:rowOff>95250</xdr:rowOff>
    </xdr:from>
    <xdr:to>
      <xdr:col>14</xdr:col>
      <xdr:colOff>342900</xdr:colOff>
      <xdr:row>28</xdr:row>
      <xdr:rowOff>114300</xdr:rowOff>
    </xdr:to>
    <xdr:cxnSp macro="">
      <xdr:nvCxnSpPr>
        <xdr:cNvPr id="17438" name="AutoShape 106">
          <a:extLst>
            <a:ext uri="{FF2B5EF4-FFF2-40B4-BE49-F238E27FC236}">
              <a16:creationId xmlns:a16="http://schemas.microsoft.com/office/drawing/2014/main" id="{B61078C6-07F3-42D3-843F-B143CC8EF774}"/>
            </a:ext>
          </a:extLst>
        </xdr:cNvPr>
        <xdr:cNvCxnSpPr>
          <a:cxnSpLocks noChangeShapeType="1"/>
          <a:stCxn id="52" idx="0"/>
        </xdr:cNvCxnSpPr>
      </xdr:nvCxnSpPr>
      <xdr:spPr bwMode="auto">
        <a:xfrm flipH="1" flipV="1">
          <a:off x="8477250" y="6743700"/>
          <a:ext cx="323850" cy="4000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638926</xdr:colOff>
      <xdr:row>28</xdr:row>
      <xdr:rowOff>118031</xdr:rowOff>
    </xdr:from>
    <xdr:to>
      <xdr:col>11</xdr:col>
      <xdr:colOff>513187</xdr:colOff>
      <xdr:row>36</xdr:row>
      <xdr:rowOff>182855</xdr:rowOff>
    </xdr:to>
    <xdr:sp macro="" textlink="">
      <xdr:nvSpPr>
        <xdr:cNvPr id="88" name="Rectangle 65">
          <a:extLst>
            <a:ext uri="{FF2B5EF4-FFF2-40B4-BE49-F238E27FC236}">
              <a16:creationId xmlns:a16="http://schemas.microsoft.com/office/drawing/2014/main" id="{D446A5E3-AE24-41AC-A186-C3592888A4AE}"/>
            </a:ext>
          </a:extLst>
        </xdr:cNvPr>
        <xdr:cNvSpPr>
          <a:spLocks noChangeArrowheads="1"/>
        </xdr:cNvSpPr>
      </xdr:nvSpPr>
      <xdr:spPr bwMode="auto">
        <a:xfrm>
          <a:off x="5277187" y="7439857"/>
          <a:ext cx="1332000" cy="1588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 (D)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sample has been diluted further prior to the GOPOD assay, enter the dilution factor. If there is no further dilution leave as "1".</a:t>
          </a:r>
          <a:endParaRPr lang="en-GB"/>
        </a:p>
      </xdr:txBody>
    </xdr:sp>
    <xdr:clientData/>
  </xdr:twoCellAnchor>
  <xdr:twoCellAnchor>
    <xdr:from>
      <xdr:col>9</xdr:col>
      <xdr:colOff>352425</xdr:colOff>
      <xdr:row>26</xdr:row>
      <xdr:rowOff>171450</xdr:rowOff>
    </xdr:from>
    <xdr:to>
      <xdr:col>9</xdr:col>
      <xdr:colOff>638175</xdr:colOff>
      <xdr:row>28</xdr:row>
      <xdr:rowOff>114300</xdr:rowOff>
    </xdr:to>
    <xdr:cxnSp macro="">
      <xdr:nvCxnSpPr>
        <xdr:cNvPr id="17440" name="AutoShape 106">
          <a:extLst>
            <a:ext uri="{FF2B5EF4-FFF2-40B4-BE49-F238E27FC236}">
              <a16:creationId xmlns:a16="http://schemas.microsoft.com/office/drawing/2014/main" id="{75BE5808-BECF-44E7-A583-6EF84F8BD87E}"/>
            </a:ext>
          </a:extLst>
        </xdr:cNvPr>
        <xdr:cNvCxnSpPr>
          <a:cxnSpLocks noChangeShapeType="1"/>
          <a:stCxn id="88" idx="0"/>
        </xdr:cNvCxnSpPr>
      </xdr:nvCxnSpPr>
      <xdr:spPr bwMode="auto">
        <a:xfrm flipH="1" flipV="1">
          <a:off x="5638800" y="6819900"/>
          <a:ext cx="28575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7</xdr:col>
      <xdr:colOff>198782</xdr:colOff>
      <xdr:row>7</xdr:row>
      <xdr:rowOff>536299</xdr:rowOff>
    </xdr:from>
    <xdr:to>
      <xdr:col>9</xdr:col>
      <xdr:colOff>465362</xdr:colOff>
      <xdr:row>7</xdr:row>
      <xdr:rowOff>767456</xdr:rowOff>
    </xdr:to>
    <xdr:sp macro="" textlink="">
      <xdr:nvSpPr>
        <xdr:cNvPr id="38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8D89DD-9D7A-41B5-8E99-748577245D20}"/>
            </a:ext>
          </a:extLst>
        </xdr:cNvPr>
        <xdr:cNvSpPr txBox="1">
          <a:spLocks noChangeArrowheads="1"/>
        </xdr:cNvSpPr>
      </xdr:nvSpPr>
      <xdr:spPr bwMode="auto">
        <a:xfrm>
          <a:off x="4151657" y="2469874"/>
          <a:ext cx="1600080" cy="2311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(Liquids)</a:t>
          </a:r>
        </a:p>
      </xdr:txBody>
    </xdr:sp>
    <xdr:clientData fPrintsWithSheet="0"/>
  </xdr:twoCellAnchor>
  <xdr:oneCellAnchor>
    <xdr:from>
      <xdr:col>3</xdr:col>
      <xdr:colOff>16566</xdr:colOff>
      <xdr:row>28</xdr:row>
      <xdr:rowOff>118030</xdr:rowOff>
    </xdr:from>
    <xdr:ext cx="1332000" cy="936000"/>
    <xdr:sp macro="" textlink="">
      <xdr:nvSpPr>
        <xdr:cNvPr id="890" name="Rectangle 93">
          <a:extLst>
            <a:ext uri="{FF2B5EF4-FFF2-40B4-BE49-F238E27FC236}">
              <a16:creationId xmlns:a16="http://schemas.microsoft.com/office/drawing/2014/main" id="{186AAB50-E445-4EE3-BAB1-FEDD25CD1FB9}"/>
            </a:ext>
          </a:extLst>
        </xdr:cNvPr>
        <xdr:cNvSpPr>
          <a:spLocks noChangeArrowheads="1"/>
        </xdr:cNvSpPr>
      </xdr:nvSpPr>
      <xdr:spPr bwMode="auto">
        <a:xfrm>
          <a:off x="381001" y="7439856"/>
          <a:ext cx="1332000" cy="93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3. Sample weight (W) 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sample weight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correct to the nearest mg. </a:t>
          </a:r>
        </a:p>
      </xdr:txBody>
    </xdr:sp>
    <xdr:clientData/>
  </xdr:oneCellAnchor>
  <xdr:oneCellAnchor>
    <xdr:from>
      <xdr:col>4</xdr:col>
      <xdr:colOff>113586</xdr:colOff>
      <xdr:row>28</xdr:row>
      <xdr:rowOff>118030</xdr:rowOff>
    </xdr:from>
    <xdr:ext cx="1332000" cy="936000"/>
    <xdr:sp macro="" textlink="">
      <xdr:nvSpPr>
        <xdr:cNvPr id="891" name="Rectangle 93">
          <a:extLst>
            <a:ext uri="{FF2B5EF4-FFF2-40B4-BE49-F238E27FC236}">
              <a16:creationId xmlns:a16="http://schemas.microsoft.com/office/drawing/2014/main" id="{EC337B0B-EB75-4333-9E11-97266E1B0093}"/>
            </a:ext>
          </a:extLst>
        </xdr:cNvPr>
        <xdr:cNvSpPr>
          <a:spLocks noChangeArrowheads="1"/>
        </xdr:cNvSpPr>
      </xdr:nvSpPr>
      <xdr:spPr bwMode="auto">
        <a:xfrm>
          <a:off x="1935760" y="7439856"/>
          <a:ext cx="1332000" cy="93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4. Extract volume (EV)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extract volume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in mL, either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10.2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 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100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</xdr:txBody>
    </xdr:sp>
    <xdr:clientData/>
  </xdr:oneCellAnchor>
  <xdr:twoCellAnchor>
    <xdr:from>
      <xdr:col>5</xdr:col>
      <xdr:colOff>104775</xdr:colOff>
      <xdr:row>27</xdr:row>
      <xdr:rowOff>0</xdr:rowOff>
    </xdr:from>
    <xdr:to>
      <xdr:col>5</xdr:col>
      <xdr:colOff>390525</xdr:colOff>
      <xdr:row>28</xdr:row>
      <xdr:rowOff>114300</xdr:rowOff>
    </xdr:to>
    <xdr:cxnSp macro="">
      <xdr:nvCxnSpPr>
        <xdr:cNvPr id="17444" name="AutoShape 106">
          <a:extLst>
            <a:ext uri="{FF2B5EF4-FFF2-40B4-BE49-F238E27FC236}">
              <a16:creationId xmlns:a16="http://schemas.microsoft.com/office/drawing/2014/main" id="{2FDA8645-4126-4E81-ACB1-5C766D15B076}"/>
            </a:ext>
          </a:extLst>
        </xdr:cNvPr>
        <xdr:cNvCxnSpPr>
          <a:cxnSpLocks noChangeShapeType="1"/>
          <a:stCxn id="891" idx="0"/>
        </xdr:cNvCxnSpPr>
      </xdr:nvCxnSpPr>
      <xdr:spPr bwMode="auto">
        <a:xfrm flipV="1">
          <a:off x="2590800" y="6838950"/>
          <a:ext cx="285750" cy="304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685800</xdr:colOff>
      <xdr:row>26</xdr:row>
      <xdr:rowOff>171450</xdr:rowOff>
    </xdr:from>
    <xdr:to>
      <xdr:col>4</xdr:col>
      <xdr:colOff>352425</xdr:colOff>
      <xdr:row>28</xdr:row>
      <xdr:rowOff>114300</xdr:rowOff>
    </xdr:to>
    <xdr:cxnSp macro="">
      <xdr:nvCxnSpPr>
        <xdr:cNvPr id="17445" name="AutoShape 106">
          <a:extLst>
            <a:ext uri="{FF2B5EF4-FFF2-40B4-BE49-F238E27FC236}">
              <a16:creationId xmlns:a16="http://schemas.microsoft.com/office/drawing/2014/main" id="{76D1DFFF-BDE4-4BF3-8404-0794959CCD90}"/>
            </a:ext>
          </a:extLst>
        </xdr:cNvPr>
        <xdr:cNvCxnSpPr>
          <a:cxnSpLocks noChangeShapeType="1"/>
          <a:stCxn id="890" idx="0"/>
        </xdr:cNvCxnSpPr>
      </xdr:nvCxnSpPr>
      <xdr:spPr bwMode="auto">
        <a:xfrm flipV="1">
          <a:off x="1047750" y="6819900"/>
          <a:ext cx="112395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438150</xdr:colOff>
      <xdr:row>46</xdr:row>
      <xdr:rowOff>57150</xdr:rowOff>
    </xdr:from>
    <xdr:to>
      <xdr:col>12</xdr:col>
      <xdr:colOff>552450</xdr:colOff>
      <xdr:row>48</xdr:row>
      <xdr:rowOff>133350</xdr:rowOff>
    </xdr:to>
    <xdr:cxnSp macro="">
      <xdr:nvCxnSpPr>
        <xdr:cNvPr id="17446" name="AutoShape 106">
          <a:extLst>
            <a:ext uri="{FF2B5EF4-FFF2-40B4-BE49-F238E27FC236}">
              <a16:creationId xmlns:a16="http://schemas.microsoft.com/office/drawing/2014/main" id="{F5002A34-0F64-4D51-AC02-6E267E25CA17}"/>
            </a:ext>
          </a:extLst>
        </xdr:cNvPr>
        <xdr:cNvCxnSpPr>
          <a:cxnSpLocks noChangeShapeType="1"/>
          <a:stCxn id="971" idx="0"/>
        </xdr:cNvCxnSpPr>
      </xdr:nvCxnSpPr>
      <xdr:spPr bwMode="auto">
        <a:xfrm flipH="1" flipV="1">
          <a:off x="7219950" y="11087100"/>
          <a:ext cx="114300" cy="457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520368</xdr:colOff>
      <xdr:row>48</xdr:row>
      <xdr:rowOff>137908</xdr:rowOff>
    </xdr:from>
    <xdr:to>
      <xdr:col>8</xdr:col>
      <xdr:colOff>510585</xdr:colOff>
      <xdr:row>54</xdr:row>
      <xdr:rowOff>69574</xdr:rowOff>
    </xdr:to>
    <xdr:sp macro="" textlink="">
      <xdr:nvSpPr>
        <xdr:cNvPr id="969" name="Rectangle 65">
          <a:extLst>
            <a:ext uri="{FF2B5EF4-FFF2-40B4-BE49-F238E27FC236}">
              <a16:creationId xmlns:a16="http://schemas.microsoft.com/office/drawing/2014/main" id="{610088D6-CCAD-400E-9E7C-ED553F3C1212}"/>
            </a:ext>
          </a:extLst>
        </xdr:cNvPr>
        <xdr:cNvSpPr>
          <a:spLocks noChangeArrowheads="1"/>
        </xdr:cNvSpPr>
      </xdr:nvSpPr>
      <xdr:spPr bwMode="auto">
        <a:xfrm>
          <a:off x="3816846" y="11650734"/>
          <a:ext cx="1332000" cy="1074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Sample volume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0.1 mL is used in the GOPOD assay, enter the new volume.</a:t>
          </a:r>
          <a:endParaRPr lang="en-GB"/>
        </a:p>
      </xdr:txBody>
    </xdr:sp>
    <xdr:clientData/>
  </xdr:twoCellAnchor>
  <xdr:twoCellAnchor>
    <xdr:from>
      <xdr:col>7</xdr:col>
      <xdr:colOff>514350</xdr:colOff>
      <xdr:row>47</xdr:row>
      <xdr:rowOff>28575</xdr:rowOff>
    </xdr:from>
    <xdr:to>
      <xdr:col>8</xdr:col>
      <xdr:colOff>304800</xdr:colOff>
      <xdr:row>48</xdr:row>
      <xdr:rowOff>133350</xdr:rowOff>
    </xdr:to>
    <xdr:cxnSp macro="">
      <xdr:nvCxnSpPr>
        <xdr:cNvPr id="17448" name="AutoShape 106">
          <a:extLst>
            <a:ext uri="{FF2B5EF4-FFF2-40B4-BE49-F238E27FC236}">
              <a16:creationId xmlns:a16="http://schemas.microsoft.com/office/drawing/2014/main" id="{5424A27F-DA87-49AF-A31B-FB2BF449F1EA}"/>
            </a:ext>
          </a:extLst>
        </xdr:cNvPr>
        <xdr:cNvCxnSpPr>
          <a:cxnSpLocks noChangeShapeType="1"/>
          <a:stCxn id="969" idx="0"/>
        </xdr:cNvCxnSpPr>
      </xdr:nvCxnSpPr>
      <xdr:spPr bwMode="auto">
        <a:xfrm flipV="1">
          <a:off x="4467225" y="11249025"/>
          <a:ext cx="45720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598458</xdr:colOff>
      <xdr:row>48</xdr:row>
      <xdr:rowOff>137909</xdr:rowOff>
    </xdr:from>
    <xdr:to>
      <xdr:col>13</xdr:col>
      <xdr:colOff>389893</xdr:colOff>
      <xdr:row>54</xdr:row>
      <xdr:rowOff>728871</xdr:rowOff>
    </xdr:to>
    <xdr:sp macro="" textlink="">
      <xdr:nvSpPr>
        <xdr:cNvPr id="971" name="Rectangle 93">
          <a:extLst>
            <a:ext uri="{FF2B5EF4-FFF2-40B4-BE49-F238E27FC236}">
              <a16:creationId xmlns:a16="http://schemas.microsoft.com/office/drawing/2014/main" id="{AD984DAF-6F06-4B81-864A-DE25229C2F3A}"/>
            </a:ext>
          </a:extLst>
        </xdr:cNvPr>
        <xdr:cNvSpPr>
          <a:spLocks noChangeArrowheads="1"/>
        </xdr:cNvSpPr>
      </xdr:nvSpPr>
      <xdr:spPr bwMode="auto">
        <a:xfrm>
          <a:off x="6694458" y="11650735"/>
          <a:ext cx="1332000" cy="17339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Results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Once all raw data has been input into the MegaCalc spreadsheet results for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"Starch (mg/100 mL)" (liquid samples)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are calculated automatically.</a:t>
          </a:r>
        </a:p>
      </xdr:txBody>
    </xdr:sp>
    <xdr:clientData/>
  </xdr:twoCellAnchor>
  <xdr:twoCellAnchor editAs="oneCell">
    <xdr:from>
      <xdr:col>13</xdr:col>
      <xdr:colOff>496698</xdr:colOff>
      <xdr:row>48</xdr:row>
      <xdr:rowOff>137908</xdr:rowOff>
    </xdr:from>
    <xdr:to>
      <xdr:col>15</xdr:col>
      <xdr:colOff>271567</xdr:colOff>
      <xdr:row>54</xdr:row>
      <xdr:rowOff>596348</xdr:rowOff>
    </xdr:to>
    <xdr:sp macro="" textlink="">
      <xdr:nvSpPr>
        <xdr:cNvPr id="972" name="Rectangle 101">
          <a:extLst>
            <a:ext uri="{FF2B5EF4-FFF2-40B4-BE49-F238E27FC236}">
              <a16:creationId xmlns:a16="http://schemas.microsoft.com/office/drawing/2014/main" id="{2CB8DC6B-61A0-4E09-AB02-3C62EE52A406}"/>
            </a:ext>
          </a:extLst>
        </xdr:cNvPr>
        <xdr:cNvSpPr>
          <a:spLocks noChangeArrowheads="1"/>
        </xdr:cNvSpPr>
      </xdr:nvSpPr>
      <xdr:spPr bwMode="auto">
        <a:xfrm>
          <a:off x="8133263" y="11650734"/>
          <a:ext cx="1332000" cy="16014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Sample Dry Weight &amp; Starch "DWB"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To calculate starch content on a dry weight basis enter the sample dry weight  content of the sample  in mg/100 mL</a:t>
          </a:r>
          <a:endParaRPr lang="en-IE" sz="1100">
            <a:effectLst/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14</xdr:col>
      <xdr:colOff>9525</xdr:colOff>
      <xdr:row>46</xdr:row>
      <xdr:rowOff>76200</xdr:rowOff>
    </xdr:from>
    <xdr:to>
      <xdr:col>14</xdr:col>
      <xdr:colOff>314325</xdr:colOff>
      <xdr:row>48</xdr:row>
      <xdr:rowOff>133350</xdr:rowOff>
    </xdr:to>
    <xdr:cxnSp macro="">
      <xdr:nvCxnSpPr>
        <xdr:cNvPr id="17451" name="AutoShape 106">
          <a:extLst>
            <a:ext uri="{FF2B5EF4-FFF2-40B4-BE49-F238E27FC236}">
              <a16:creationId xmlns:a16="http://schemas.microsoft.com/office/drawing/2014/main" id="{91D5C94B-B1DD-4A6F-A040-D93AAA7E3DAB}"/>
            </a:ext>
          </a:extLst>
        </xdr:cNvPr>
        <xdr:cNvCxnSpPr>
          <a:cxnSpLocks noChangeShapeType="1"/>
          <a:stCxn id="972" idx="0"/>
        </xdr:cNvCxnSpPr>
      </xdr:nvCxnSpPr>
      <xdr:spPr bwMode="auto">
        <a:xfrm flipH="1" flipV="1">
          <a:off x="8467725" y="11106150"/>
          <a:ext cx="304800" cy="4381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617391</xdr:colOff>
      <xdr:row>48</xdr:row>
      <xdr:rowOff>137908</xdr:rowOff>
    </xdr:from>
    <xdr:to>
      <xdr:col>11</xdr:col>
      <xdr:colOff>491652</xdr:colOff>
      <xdr:row>54</xdr:row>
      <xdr:rowOff>583732</xdr:rowOff>
    </xdr:to>
    <xdr:sp macro="" textlink="">
      <xdr:nvSpPr>
        <xdr:cNvPr id="974" name="Rectangle 65">
          <a:extLst>
            <a:ext uri="{FF2B5EF4-FFF2-40B4-BE49-F238E27FC236}">
              <a16:creationId xmlns:a16="http://schemas.microsoft.com/office/drawing/2014/main" id="{01AAFC8C-9006-45A3-855C-F7E366578309}"/>
            </a:ext>
          </a:extLst>
        </xdr:cNvPr>
        <xdr:cNvSpPr>
          <a:spLocks noChangeArrowheads="1"/>
        </xdr:cNvSpPr>
      </xdr:nvSpPr>
      <xdr:spPr bwMode="auto">
        <a:xfrm>
          <a:off x="5255652" y="11650734"/>
          <a:ext cx="1332000" cy="1588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 (GOPOD)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sample has been diluted further prior to the GOPOD assay, enter the dilution factor. If there is no further dilution leave as "1".</a:t>
          </a:r>
          <a:endParaRPr lang="en-GB"/>
        </a:p>
      </xdr:txBody>
    </xdr:sp>
    <xdr:clientData/>
  </xdr:twoCellAnchor>
  <xdr:twoCellAnchor>
    <xdr:from>
      <xdr:col>9</xdr:col>
      <xdr:colOff>323850</xdr:colOff>
      <xdr:row>47</xdr:row>
      <xdr:rowOff>0</xdr:rowOff>
    </xdr:from>
    <xdr:to>
      <xdr:col>9</xdr:col>
      <xdr:colOff>609600</xdr:colOff>
      <xdr:row>48</xdr:row>
      <xdr:rowOff>133350</xdr:rowOff>
    </xdr:to>
    <xdr:cxnSp macro="">
      <xdr:nvCxnSpPr>
        <xdr:cNvPr id="17453" name="AutoShape 106">
          <a:extLst>
            <a:ext uri="{FF2B5EF4-FFF2-40B4-BE49-F238E27FC236}">
              <a16:creationId xmlns:a16="http://schemas.microsoft.com/office/drawing/2014/main" id="{D07C84F3-2B7D-49FE-9372-CB5F1F9504B2}"/>
            </a:ext>
          </a:extLst>
        </xdr:cNvPr>
        <xdr:cNvCxnSpPr>
          <a:cxnSpLocks noChangeShapeType="1"/>
          <a:stCxn id="974" idx="0"/>
        </xdr:cNvCxnSpPr>
      </xdr:nvCxnSpPr>
      <xdr:spPr bwMode="auto">
        <a:xfrm flipH="1" flipV="1">
          <a:off x="5610225" y="11220450"/>
          <a:ext cx="285750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115956</xdr:colOff>
      <xdr:row>54</xdr:row>
      <xdr:rowOff>132303</xdr:rowOff>
    </xdr:from>
    <xdr:ext cx="2807805" cy="1043828"/>
    <xdr:sp macro="" textlink="">
      <xdr:nvSpPr>
        <xdr:cNvPr id="976" name="Rectangle 15">
          <a:extLst>
            <a:ext uri="{FF2B5EF4-FFF2-40B4-BE49-F238E27FC236}">
              <a16:creationId xmlns:a16="http://schemas.microsoft.com/office/drawing/2014/main" id="{770E55A4-2173-4240-8198-A266659AC76C}"/>
            </a:ext>
          </a:extLst>
        </xdr:cNvPr>
        <xdr:cNvSpPr>
          <a:spLocks noChangeArrowheads="1"/>
        </xdr:cNvSpPr>
      </xdr:nvSpPr>
      <xdr:spPr bwMode="auto">
        <a:xfrm>
          <a:off x="1938130" y="12788129"/>
          <a:ext cx="2807805" cy="10438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samples have been run, insert both absorbance values and the program will automatically use the average values. If a single set of values are input, these will be used.  </a:t>
          </a:r>
        </a:p>
      </xdr:txBody>
    </xdr:sp>
    <xdr:clientData/>
  </xdr:oneCellAnchor>
  <xdr:oneCellAnchor>
    <xdr:from>
      <xdr:col>2</xdr:col>
      <xdr:colOff>127553</xdr:colOff>
      <xdr:row>48</xdr:row>
      <xdr:rowOff>137907</xdr:rowOff>
    </xdr:from>
    <xdr:ext cx="1332000" cy="936000"/>
    <xdr:sp macro="" textlink="">
      <xdr:nvSpPr>
        <xdr:cNvPr id="977" name="Rectangle 93">
          <a:extLst>
            <a:ext uri="{FF2B5EF4-FFF2-40B4-BE49-F238E27FC236}">
              <a16:creationId xmlns:a16="http://schemas.microsoft.com/office/drawing/2014/main" id="{E0CB9474-67B8-4B9A-802C-25B79D47D63D}"/>
            </a:ext>
          </a:extLst>
        </xdr:cNvPr>
        <xdr:cNvSpPr>
          <a:spLocks noChangeArrowheads="1"/>
        </xdr:cNvSpPr>
      </xdr:nvSpPr>
      <xdr:spPr bwMode="auto">
        <a:xfrm>
          <a:off x="359466" y="11650733"/>
          <a:ext cx="1332000" cy="93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3. Sample weight (W) 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sample weight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correct to the nearest mg. </a:t>
          </a:r>
        </a:p>
      </xdr:txBody>
    </xdr:sp>
    <xdr:clientData/>
  </xdr:oneCellAnchor>
  <xdr:oneCellAnchor>
    <xdr:from>
      <xdr:col>4</xdr:col>
      <xdr:colOff>92051</xdr:colOff>
      <xdr:row>48</xdr:row>
      <xdr:rowOff>137907</xdr:rowOff>
    </xdr:from>
    <xdr:ext cx="1332000" cy="936000"/>
    <xdr:sp macro="" textlink="">
      <xdr:nvSpPr>
        <xdr:cNvPr id="978" name="Rectangle 93">
          <a:extLst>
            <a:ext uri="{FF2B5EF4-FFF2-40B4-BE49-F238E27FC236}">
              <a16:creationId xmlns:a16="http://schemas.microsoft.com/office/drawing/2014/main" id="{B18EDBC1-89FA-41E3-865B-087A07BD297E}"/>
            </a:ext>
          </a:extLst>
        </xdr:cNvPr>
        <xdr:cNvSpPr>
          <a:spLocks noChangeArrowheads="1"/>
        </xdr:cNvSpPr>
      </xdr:nvSpPr>
      <xdr:spPr bwMode="auto">
        <a:xfrm>
          <a:off x="1914225" y="11650733"/>
          <a:ext cx="1332000" cy="93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4. Extract volume (EV)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Enter the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extract volume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in mL, either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10.2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 or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100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</xdr:txBody>
    </xdr:sp>
    <xdr:clientData/>
  </xdr:oneCellAnchor>
  <xdr:twoCellAnchor>
    <xdr:from>
      <xdr:col>6</xdr:col>
      <xdr:colOff>47625</xdr:colOff>
      <xdr:row>47</xdr:row>
      <xdr:rowOff>19050</xdr:rowOff>
    </xdr:from>
    <xdr:to>
      <xdr:col>6</xdr:col>
      <xdr:colOff>561975</xdr:colOff>
      <xdr:row>54</xdr:row>
      <xdr:rowOff>133350</xdr:rowOff>
    </xdr:to>
    <xdr:cxnSp macro="">
      <xdr:nvCxnSpPr>
        <xdr:cNvPr id="17457" name="AutoShape 106">
          <a:extLst>
            <a:ext uri="{FF2B5EF4-FFF2-40B4-BE49-F238E27FC236}">
              <a16:creationId xmlns:a16="http://schemas.microsoft.com/office/drawing/2014/main" id="{3FCED6C7-0262-4F38-B8EE-0B8722215960}"/>
            </a:ext>
          </a:extLst>
        </xdr:cNvPr>
        <xdr:cNvCxnSpPr>
          <a:cxnSpLocks noChangeShapeType="1"/>
          <a:stCxn id="976" idx="0"/>
        </xdr:cNvCxnSpPr>
      </xdr:nvCxnSpPr>
      <xdr:spPr bwMode="auto">
        <a:xfrm flipV="1">
          <a:off x="3333750" y="11239500"/>
          <a:ext cx="514350" cy="1447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85725</xdr:colOff>
      <xdr:row>47</xdr:row>
      <xdr:rowOff>19050</xdr:rowOff>
    </xdr:from>
    <xdr:to>
      <xdr:col>5</xdr:col>
      <xdr:colOff>371475</xdr:colOff>
      <xdr:row>48</xdr:row>
      <xdr:rowOff>133350</xdr:rowOff>
    </xdr:to>
    <xdr:cxnSp macro="">
      <xdr:nvCxnSpPr>
        <xdr:cNvPr id="17458" name="AutoShape 106">
          <a:extLst>
            <a:ext uri="{FF2B5EF4-FFF2-40B4-BE49-F238E27FC236}">
              <a16:creationId xmlns:a16="http://schemas.microsoft.com/office/drawing/2014/main" id="{4D7E98B2-8EE1-4D9A-8286-6F99D32F3912}"/>
            </a:ext>
          </a:extLst>
        </xdr:cNvPr>
        <xdr:cNvCxnSpPr>
          <a:cxnSpLocks noChangeShapeType="1"/>
          <a:stCxn id="978" idx="0"/>
        </xdr:cNvCxnSpPr>
      </xdr:nvCxnSpPr>
      <xdr:spPr bwMode="auto">
        <a:xfrm flipV="1">
          <a:off x="2571750" y="11239500"/>
          <a:ext cx="285750" cy="304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657225</xdr:colOff>
      <xdr:row>47</xdr:row>
      <xdr:rowOff>0</xdr:rowOff>
    </xdr:from>
    <xdr:to>
      <xdr:col>4</xdr:col>
      <xdr:colOff>333375</xdr:colOff>
      <xdr:row>48</xdr:row>
      <xdr:rowOff>133350</xdr:rowOff>
    </xdr:to>
    <xdr:cxnSp macro="">
      <xdr:nvCxnSpPr>
        <xdr:cNvPr id="17459" name="AutoShape 106">
          <a:extLst>
            <a:ext uri="{FF2B5EF4-FFF2-40B4-BE49-F238E27FC236}">
              <a16:creationId xmlns:a16="http://schemas.microsoft.com/office/drawing/2014/main" id="{4E66494A-437D-467E-89CE-88B02A58503C}"/>
            </a:ext>
          </a:extLst>
        </xdr:cNvPr>
        <xdr:cNvCxnSpPr>
          <a:cxnSpLocks noChangeShapeType="1"/>
          <a:stCxn id="977" idx="0"/>
        </xdr:cNvCxnSpPr>
      </xdr:nvCxnSpPr>
      <xdr:spPr bwMode="auto">
        <a:xfrm flipV="1">
          <a:off x="1019175" y="11220450"/>
          <a:ext cx="1133475" cy="323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107674</xdr:colOff>
      <xdr:row>34</xdr:row>
      <xdr:rowOff>128989</xdr:rowOff>
    </xdr:from>
    <xdr:ext cx="2807805" cy="1043828"/>
    <xdr:sp macro="" textlink="">
      <xdr:nvSpPr>
        <xdr:cNvPr id="986" name="Rectangle 15">
          <a:extLst>
            <a:ext uri="{FF2B5EF4-FFF2-40B4-BE49-F238E27FC236}">
              <a16:creationId xmlns:a16="http://schemas.microsoft.com/office/drawing/2014/main" id="{169FAAD6-882F-41AF-A533-A3315550085C}"/>
            </a:ext>
          </a:extLst>
        </xdr:cNvPr>
        <xdr:cNvSpPr>
          <a:spLocks noChangeArrowheads="1"/>
        </xdr:cNvSpPr>
      </xdr:nvSpPr>
      <xdr:spPr bwMode="auto">
        <a:xfrm>
          <a:off x="1929848" y="8593815"/>
          <a:ext cx="2807805" cy="10438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Insert absorbance values for the samples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samples have been run, insert both absorbance values and the program will automatically use the average values. If a single set of values are input, these will be used.  </a:t>
          </a:r>
        </a:p>
      </xdr:txBody>
    </xdr:sp>
    <xdr:clientData/>
  </xdr:oneCellAnchor>
  <xdr:twoCellAnchor>
    <xdr:from>
      <xdr:col>6</xdr:col>
      <xdr:colOff>38100</xdr:colOff>
      <xdr:row>27</xdr:row>
      <xdr:rowOff>19050</xdr:rowOff>
    </xdr:from>
    <xdr:to>
      <xdr:col>6</xdr:col>
      <xdr:colOff>552450</xdr:colOff>
      <xdr:row>34</xdr:row>
      <xdr:rowOff>133350</xdr:rowOff>
    </xdr:to>
    <xdr:cxnSp macro="">
      <xdr:nvCxnSpPr>
        <xdr:cNvPr id="17461" name="AutoShape 106">
          <a:extLst>
            <a:ext uri="{FF2B5EF4-FFF2-40B4-BE49-F238E27FC236}">
              <a16:creationId xmlns:a16="http://schemas.microsoft.com/office/drawing/2014/main" id="{687CB61D-A189-4256-9897-F3DCE62B67BC}"/>
            </a:ext>
          </a:extLst>
        </xdr:cNvPr>
        <xdr:cNvCxnSpPr>
          <a:cxnSpLocks noChangeShapeType="1"/>
          <a:stCxn id="986" idx="0"/>
        </xdr:cNvCxnSpPr>
      </xdr:nvCxnSpPr>
      <xdr:spPr bwMode="auto">
        <a:xfrm flipV="1">
          <a:off x="3324225" y="6858000"/>
          <a:ext cx="514350" cy="14478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514350</xdr:colOff>
      <xdr:row>47</xdr:row>
      <xdr:rowOff>28575</xdr:rowOff>
    </xdr:from>
    <xdr:to>
      <xdr:col>14</xdr:col>
      <xdr:colOff>304800</xdr:colOff>
      <xdr:row>48</xdr:row>
      <xdr:rowOff>133350</xdr:rowOff>
    </xdr:to>
    <xdr:cxnSp macro="">
      <xdr:nvCxnSpPr>
        <xdr:cNvPr id="17462" name="AutoShape 106">
          <a:extLst>
            <a:ext uri="{FF2B5EF4-FFF2-40B4-BE49-F238E27FC236}">
              <a16:creationId xmlns:a16="http://schemas.microsoft.com/office/drawing/2014/main" id="{1EDD957C-59A4-4B2F-B989-1314704DFB80}"/>
            </a:ext>
          </a:extLst>
        </xdr:cNvPr>
        <xdr:cNvCxnSpPr>
          <a:cxnSpLocks noChangeShapeType="1"/>
        </xdr:cNvCxnSpPr>
      </xdr:nvCxnSpPr>
      <xdr:spPr bwMode="auto">
        <a:xfrm flipV="1">
          <a:off x="8124825" y="11249025"/>
          <a:ext cx="638175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13</xdr:col>
      <xdr:colOff>492403</xdr:colOff>
      <xdr:row>21</xdr:row>
      <xdr:rowOff>178484</xdr:rowOff>
    </xdr:from>
    <xdr:to>
      <xdr:col>16</xdr:col>
      <xdr:colOff>13547</xdr:colOff>
      <xdr:row>23</xdr:row>
      <xdr:rowOff>28641</xdr:rowOff>
    </xdr:to>
    <xdr:sp macro="" textlink="">
      <xdr:nvSpPr>
        <xdr:cNvPr id="992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1886A-DDAC-4312-A09F-DBCF311D0844}"/>
            </a:ext>
          </a:extLst>
        </xdr:cNvPr>
        <xdr:cNvSpPr txBox="1">
          <a:spLocks noChangeArrowheads="1"/>
        </xdr:cNvSpPr>
      </xdr:nvSpPr>
      <xdr:spPr bwMode="auto">
        <a:xfrm>
          <a:off x="8102878" y="5502959"/>
          <a:ext cx="1616644" cy="2311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(Solids)</a:t>
          </a:r>
        </a:p>
      </xdr:txBody>
    </xdr:sp>
    <xdr:clientData fPrintsWithSheet="0"/>
  </xdr:twoCellAnchor>
  <xdr:twoCellAnchor editAs="absolute">
    <xdr:from>
      <xdr:col>13</xdr:col>
      <xdr:colOff>442292</xdr:colOff>
      <xdr:row>41</xdr:row>
      <xdr:rowOff>185534</xdr:rowOff>
    </xdr:from>
    <xdr:to>
      <xdr:col>15</xdr:col>
      <xdr:colOff>493523</xdr:colOff>
      <xdr:row>43</xdr:row>
      <xdr:rowOff>35691</xdr:rowOff>
    </xdr:to>
    <xdr:sp macro="" textlink="">
      <xdr:nvSpPr>
        <xdr:cNvPr id="993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65E91-A0CC-40E2-8045-9BEC50AB7E1A}"/>
            </a:ext>
          </a:extLst>
        </xdr:cNvPr>
        <xdr:cNvSpPr txBox="1">
          <a:spLocks noChangeArrowheads="1"/>
        </xdr:cNvSpPr>
      </xdr:nvSpPr>
      <xdr:spPr bwMode="auto">
        <a:xfrm>
          <a:off x="8052767" y="9891509"/>
          <a:ext cx="1613331" cy="2311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(Liquids)</a:t>
          </a:r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6</xdr:row>
      <xdr:rowOff>99557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5C73B-CFFD-4E45-81A9-4A743837E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9591675" cy="1556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428625</xdr:rowOff>
    </xdr:from>
    <xdr:to>
      <xdr:col>17</xdr:col>
      <xdr:colOff>66675</xdr:colOff>
      <xdr:row>1</xdr:row>
      <xdr:rowOff>733425</xdr:rowOff>
    </xdr:to>
    <xdr:sp macro="" textlink="">
      <xdr:nvSpPr>
        <xdr:cNvPr id="2" name="Text Box 45">
          <a:extLst>
            <a:ext uri="{FF2B5EF4-FFF2-40B4-BE49-F238E27FC236}">
              <a16:creationId xmlns:a16="http://schemas.microsoft.com/office/drawing/2014/main" id="{DF4296CC-E4B2-4F88-90D6-1D3ACD966D53}"/>
            </a:ext>
          </a:extLst>
        </xdr:cNvPr>
        <xdr:cNvSpPr txBox="1">
          <a:spLocks noChangeArrowheads="1"/>
        </xdr:cNvSpPr>
      </xdr:nvSpPr>
      <xdr:spPr bwMode="auto">
        <a:xfrm>
          <a:off x="5895975" y="428625"/>
          <a:ext cx="39052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Determination</a:t>
          </a:r>
        </a:p>
      </xdr:txBody>
    </xdr:sp>
    <xdr:clientData/>
  </xdr:twoCellAnchor>
  <xdr:twoCellAnchor>
    <xdr:from>
      <xdr:col>15</xdr:col>
      <xdr:colOff>238124</xdr:colOff>
      <xdr:row>2</xdr:row>
      <xdr:rowOff>142875</xdr:rowOff>
    </xdr:from>
    <xdr:to>
      <xdr:col>17</xdr:col>
      <xdr:colOff>523874</xdr:colOff>
      <xdr:row>4</xdr:row>
      <xdr:rowOff>9525</xdr:rowOff>
    </xdr:to>
    <xdr:sp macro="" textlink="">
      <xdr:nvSpPr>
        <xdr:cNvPr id="3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064BD-5E2C-456A-AFC1-C07ED8B5F290}"/>
            </a:ext>
          </a:extLst>
        </xdr:cNvPr>
        <xdr:cNvSpPr txBox="1">
          <a:spLocks noChangeArrowheads="1"/>
        </xdr:cNvSpPr>
      </xdr:nvSpPr>
      <xdr:spPr bwMode="auto">
        <a:xfrm>
          <a:off x="7677149" y="1409700"/>
          <a:ext cx="10001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15</xdr:col>
      <xdr:colOff>238125</xdr:colOff>
      <xdr:row>3</xdr:row>
      <xdr:rowOff>161924</xdr:rowOff>
    </xdr:from>
    <xdr:to>
      <xdr:col>17</xdr:col>
      <xdr:colOff>342900</xdr:colOff>
      <xdr:row>5</xdr:row>
      <xdr:rowOff>38099</xdr:rowOff>
    </xdr:to>
    <xdr:sp macro="" textlink="">
      <xdr:nvSpPr>
        <xdr:cNvPr id="4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85C88-87D4-4862-A7FD-6F05281D729F}"/>
            </a:ext>
          </a:extLst>
        </xdr:cNvPr>
        <xdr:cNvSpPr txBox="1">
          <a:spLocks noChangeArrowheads="1"/>
        </xdr:cNvSpPr>
      </xdr:nvSpPr>
      <xdr:spPr bwMode="auto">
        <a:xfrm>
          <a:off x="7677150" y="1619249"/>
          <a:ext cx="8191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14678" name="Line 29">
          <a:extLst>
            <a:ext uri="{FF2B5EF4-FFF2-40B4-BE49-F238E27FC236}">
              <a16:creationId xmlns:a16="http://schemas.microsoft.com/office/drawing/2014/main" id="{7C9F7183-B63E-447F-9522-B2567DE5AB31}"/>
            </a:ext>
          </a:extLst>
        </xdr:cNvPr>
        <xdr:cNvSpPr>
          <a:spLocks noChangeShapeType="1"/>
        </xdr:cNvSpPr>
      </xdr:nvSpPr>
      <xdr:spPr bwMode="auto">
        <a:xfrm>
          <a:off x="30099000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14679" name="Line 30">
          <a:extLst>
            <a:ext uri="{FF2B5EF4-FFF2-40B4-BE49-F238E27FC236}">
              <a16:creationId xmlns:a16="http://schemas.microsoft.com/office/drawing/2014/main" id="{4CBC3176-3E18-4361-B678-A8F9BFA98ADD}"/>
            </a:ext>
          </a:extLst>
        </xdr:cNvPr>
        <xdr:cNvSpPr>
          <a:spLocks noChangeShapeType="1"/>
        </xdr:cNvSpPr>
      </xdr:nvSpPr>
      <xdr:spPr bwMode="auto">
        <a:xfrm flipH="1">
          <a:off x="30099000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114300</xdr:rowOff>
    </xdr:from>
    <xdr:to>
      <xdr:col>23</xdr:col>
      <xdr:colOff>0</xdr:colOff>
      <xdr:row>4</xdr:row>
      <xdr:rowOff>114300</xdr:rowOff>
    </xdr:to>
    <xdr:sp macro="" textlink="">
      <xdr:nvSpPr>
        <xdr:cNvPr id="14680" name="Line 31">
          <a:extLst>
            <a:ext uri="{FF2B5EF4-FFF2-40B4-BE49-F238E27FC236}">
              <a16:creationId xmlns:a16="http://schemas.microsoft.com/office/drawing/2014/main" id="{93AA293F-01A3-4404-A647-1AA39886F9F2}"/>
            </a:ext>
          </a:extLst>
        </xdr:cNvPr>
        <xdr:cNvSpPr>
          <a:spLocks noChangeShapeType="1"/>
        </xdr:cNvSpPr>
      </xdr:nvSpPr>
      <xdr:spPr bwMode="auto">
        <a:xfrm flipH="1">
          <a:off x="30099000" y="17621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85725</xdr:rowOff>
    </xdr:from>
    <xdr:to>
      <xdr:col>8</xdr:col>
      <xdr:colOff>114300</xdr:colOff>
      <xdr:row>54</xdr:row>
      <xdr:rowOff>76200</xdr:rowOff>
    </xdr:to>
    <xdr:sp macro="" textlink="">
      <xdr:nvSpPr>
        <xdr:cNvPr id="8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6E9EEB-E56E-462D-A253-4939A6E86565}"/>
            </a:ext>
          </a:extLst>
        </xdr:cNvPr>
        <xdr:cNvSpPr txBox="1">
          <a:spLocks noChangeArrowheads="1"/>
        </xdr:cNvSpPr>
      </xdr:nvSpPr>
      <xdr:spPr bwMode="auto">
        <a:xfrm>
          <a:off x="142875" y="11715750"/>
          <a:ext cx="4800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14683" name="Line 29">
          <a:extLst>
            <a:ext uri="{FF2B5EF4-FFF2-40B4-BE49-F238E27FC236}">
              <a16:creationId xmlns:a16="http://schemas.microsoft.com/office/drawing/2014/main" id="{6B993F38-C5A9-4E50-B26F-5AEAA357793C}"/>
            </a:ext>
          </a:extLst>
        </xdr:cNvPr>
        <xdr:cNvSpPr>
          <a:spLocks noChangeShapeType="1"/>
        </xdr:cNvSpPr>
      </xdr:nvSpPr>
      <xdr:spPr bwMode="auto">
        <a:xfrm>
          <a:off x="30099000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14684" name="Line 30">
          <a:extLst>
            <a:ext uri="{FF2B5EF4-FFF2-40B4-BE49-F238E27FC236}">
              <a16:creationId xmlns:a16="http://schemas.microsoft.com/office/drawing/2014/main" id="{99AC1A8B-2706-4CC7-915C-21DB4191BF4D}"/>
            </a:ext>
          </a:extLst>
        </xdr:cNvPr>
        <xdr:cNvSpPr>
          <a:spLocks noChangeShapeType="1"/>
        </xdr:cNvSpPr>
      </xdr:nvSpPr>
      <xdr:spPr bwMode="auto">
        <a:xfrm flipH="1">
          <a:off x="30099000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114300</xdr:rowOff>
    </xdr:from>
    <xdr:to>
      <xdr:col>23</xdr:col>
      <xdr:colOff>0</xdr:colOff>
      <xdr:row>10</xdr:row>
      <xdr:rowOff>114300</xdr:rowOff>
    </xdr:to>
    <xdr:sp macro="" textlink="">
      <xdr:nvSpPr>
        <xdr:cNvPr id="14685" name="Line 31">
          <a:extLst>
            <a:ext uri="{FF2B5EF4-FFF2-40B4-BE49-F238E27FC236}">
              <a16:creationId xmlns:a16="http://schemas.microsoft.com/office/drawing/2014/main" id="{41D47886-053D-4E1C-BA3F-149BC6F2FB4E}"/>
            </a:ext>
          </a:extLst>
        </xdr:cNvPr>
        <xdr:cNvSpPr>
          <a:spLocks noChangeShapeType="1"/>
        </xdr:cNvSpPr>
      </xdr:nvSpPr>
      <xdr:spPr bwMode="auto">
        <a:xfrm flipH="1">
          <a:off x="30099000" y="27908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2</xdr:row>
      <xdr:rowOff>124931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EF5E9-B387-46AC-B56F-6CD6303F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0"/>
          <a:ext cx="8867775" cy="1439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428625</xdr:rowOff>
    </xdr:from>
    <xdr:to>
      <xdr:col>17</xdr:col>
      <xdr:colOff>66675</xdr:colOff>
      <xdr:row>1</xdr:row>
      <xdr:rowOff>733425</xdr:rowOff>
    </xdr:to>
    <xdr:sp macro="" textlink="">
      <xdr:nvSpPr>
        <xdr:cNvPr id="2" name="Text Box 45">
          <a:extLst>
            <a:ext uri="{FF2B5EF4-FFF2-40B4-BE49-F238E27FC236}">
              <a16:creationId xmlns:a16="http://schemas.microsoft.com/office/drawing/2014/main" id="{90B47D84-AB1F-4862-A9AF-C434119AF5A8}"/>
            </a:ext>
          </a:extLst>
        </xdr:cNvPr>
        <xdr:cNvSpPr txBox="1">
          <a:spLocks noChangeArrowheads="1"/>
        </xdr:cNvSpPr>
      </xdr:nvSpPr>
      <xdr:spPr bwMode="auto">
        <a:xfrm>
          <a:off x="5895975" y="428625"/>
          <a:ext cx="390525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Starch Determination</a:t>
          </a:r>
        </a:p>
      </xdr:txBody>
    </xdr:sp>
    <xdr:clientData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16685" name="Line 29">
          <a:extLst>
            <a:ext uri="{FF2B5EF4-FFF2-40B4-BE49-F238E27FC236}">
              <a16:creationId xmlns:a16="http://schemas.microsoft.com/office/drawing/2014/main" id="{AA8DEFC7-17F0-4795-ADBD-8F926A968261}"/>
            </a:ext>
          </a:extLst>
        </xdr:cNvPr>
        <xdr:cNvSpPr>
          <a:spLocks noChangeShapeType="1"/>
        </xdr:cNvSpPr>
      </xdr:nvSpPr>
      <xdr:spPr bwMode="auto">
        <a:xfrm>
          <a:off x="30432375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85725</xdr:rowOff>
    </xdr:from>
    <xdr:to>
      <xdr:col>23</xdr:col>
      <xdr:colOff>0</xdr:colOff>
      <xdr:row>4</xdr:row>
      <xdr:rowOff>85725</xdr:rowOff>
    </xdr:to>
    <xdr:sp macro="" textlink="">
      <xdr:nvSpPr>
        <xdr:cNvPr id="16686" name="Line 30">
          <a:extLst>
            <a:ext uri="{FF2B5EF4-FFF2-40B4-BE49-F238E27FC236}">
              <a16:creationId xmlns:a16="http://schemas.microsoft.com/office/drawing/2014/main" id="{30FF6778-8157-41E2-86A4-64F230278147}"/>
            </a:ext>
          </a:extLst>
        </xdr:cNvPr>
        <xdr:cNvSpPr>
          <a:spLocks noChangeShapeType="1"/>
        </xdr:cNvSpPr>
      </xdr:nvSpPr>
      <xdr:spPr bwMode="auto">
        <a:xfrm flipH="1">
          <a:off x="30432375" y="1733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4</xdr:row>
      <xdr:rowOff>114300</xdr:rowOff>
    </xdr:from>
    <xdr:to>
      <xdr:col>23</xdr:col>
      <xdr:colOff>0</xdr:colOff>
      <xdr:row>4</xdr:row>
      <xdr:rowOff>114300</xdr:rowOff>
    </xdr:to>
    <xdr:sp macro="" textlink="">
      <xdr:nvSpPr>
        <xdr:cNvPr id="16687" name="Line 31">
          <a:extLst>
            <a:ext uri="{FF2B5EF4-FFF2-40B4-BE49-F238E27FC236}">
              <a16:creationId xmlns:a16="http://schemas.microsoft.com/office/drawing/2014/main" id="{579BFE78-9DCD-4677-90A7-1E4184E9AF00}"/>
            </a:ext>
          </a:extLst>
        </xdr:cNvPr>
        <xdr:cNvSpPr>
          <a:spLocks noChangeShapeType="1"/>
        </xdr:cNvSpPr>
      </xdr:nvSpPr>
      <xdr:spPr bwMode="auto">
        <a:xfrm flipH="1">
          <a:off x="30432375" y="17621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85725</xdr:rowOff>
    </xdr:from>
    <xdr:to>
      <xdr:col>8</xdr:col>
      <xdr:colOff>114300</xdr:colOff>
      <xdr:row>54</xdr:row>
      <xdr:rowOff>76200</xdr:rowOff>
    </xdr:to>
    <xdr:sp macro="" textlink="">
      <xdr:nvSpPr>
        <xdr:cNvPr id="8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04C2E3-2CFD-474C-8980-52C644C196C8}"/>
            </a:ext>
          </a:extLst>
        </xdr:cNvPr>
        <xdr:cNvSpPr txBox="1">
          <a:spLocks noChangeArrowheads="1"/>
        </xdr:cNvSpPr>
      </xdr:nvSpPr>
      <xdr:spPr bwMode="auto">
        <a:xfrm>
          <a:off x="142875" y="11715750"/>
          <a:ext cx="4800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16690" name="Line 29">
          <a:extLst>
            <a:ext uri="{FF2B5EF4-FFF2-40B4-BE49-F238E27FC236}">
              <a16:creationId xmlns:a16="http://schemas.microsoft.com/office/drawing/2014/main" id="{4A066DD3-3ACF-4F09-8E69-F09F84831497}"/>
            </a:ext>
          </a:extLst>
        </xdr:cNvPr>
        <xdr:cNvSpPr>
          <a:spLocks noChangeShapeType="1"/>
        </xdr:cNvSpPr>
      </xdr:nvSpPr>
      <xdr:spPr bwMode="auto">
        <a:xfrm>
          <a:off x="30432375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85725</xdr:rowOff>
    </xdr:from>
    <xdr:to>
      <xdr:col>23</xdr:col>
      <xdr:colOff>0</xdr:colOff>
      <xdr:row>10</xdr:row>
      <xdr:rowOff>85725</xdr:rowOff>
    </xdr:to>
    <xdr:sp macro="" textlink="">
      <xdr:nvSpPr>
        <xdr:cNvPr id="16691" name="Line 30">
          <a:extLst>
            <a:ext uri="{FF2B5EF4-FFF2-40B4-BE49-F238E27FC236}">
              <a16:creationId xmlns:a16="http://schemas.microsoft.com/office/drawing/2014/main" id="{D38DFE48-F3FE-4D54-9F2C-95F71CAF6DB8}"/>
            </a:ext>
          </a:extLst>
        </xdr:cNvPr>
        <xdr:cNvSpPr>
          <a:spLocks noChangeShapeType="1"/>
        </xdr:cNvSpPr>
      </xdr:nvSpPr>
      <xdr:spPr bwMode="auto">
        <a:xfrm flipH="1">
          <a:off x="30432375" y="2762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10</xdr:row>
      <xdr:rowOff>114300</xdr:rowOff>
    </xdr:from>
    <xdr:to>
      <xdr:col>23</xdr:col>
      <xdr:colOff>0</xdr:colOff>
      <xdr:row>10</xdr:row>
      <xdr:rowOff>114300</xdr:rowOff>
    </xdr:to>
    <xdr:sp macro="" textlink="">
      <xdr:nvSpPr>
        <xdr:cNvPr id="16692" name="Line 31">
          <a:extLst>
            <a:ext uri="{FF2B5EF4-FFF2-40B4-BE49-F238E27FC236}">
              <a16:creationId xmlns:a16="http://schemas.microsoft.com/office/drawing/2014/main" id="{9FFE4D73-1EF3-4B93-B788-440C06098846}"/>
            </a:ext>
          </a:extLst>
        </xdr:cNvPr>
        <xdr:cNvSpPr>
          <a:spLocks noChangeShapeType="1"/>
        </xdr:cNvSpPr>
      </xdr:nvSpPr>
      <xdr:spPr bwMode="auto">
        <a:xfrm flipH="1">
          <a:off x="30432375" y="27908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314325</xdr:colOff>
      <xdr:row>2</xdr:row>
      <xdr:rowOff>161925</xdr:rowOff>
    </xdr:from>
    <xdr:to>
      <xdr:col>17</xdr:col>
      <xdr:colOff>514350</xdr:colOff>
      <xdr:row>4</xdr:row>
      <xdr:rowOff>28575</xdr:rowOff>
    </xdr:to>
    <xdr:sp macro="" textlink="">
      <xdr:nvSpPr>
        <xdr:cNvPr id="1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9F09F-7A9E-4DA7-89B1-3EC2EA7D6479}"/>
            </a:ext>
          </a:extLst>
        </xdr:cNvPr>
        <xdr:cNvSpPr txBox="1">
          <a:spLocks noChangeArrowheads="1"/>
        </xdr:cNvSpPr>
      </xdr:nvSpPr>
      <xdr:spPr bwMode="auto">
        <a:xfrm>
          <a:off x="7886700" y="1428750"/>
          <a:ext cx="10477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15</xdr:col>
      <xdr:colOff>314325</xdr:colOff>
      <xdr:row>3</xdr:row>
      <xdr:rowOff>180974</xdr:rowOff>
    </xdr:from>
    <xdr:to>
      <xdr:col>17</xdr:col>
      <xdr:colOff>504825</xdr:colOff>
      <xdr:row>4</xdr:row>
      <xdr:rowOff>190499</xdr:rowOff>
    </xdr:to>
    <xdr:sp macro="" textlink="">
      <xdr:nvSpPr>
        <xdr:cNvPr id="1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4BC568-04E0-414C-B21E-F7A9AD61126C}"/>
            </a:ext>
          </a:extLst>
        </xdr:cNvPr>
        <xdr:cNvSpPr txBox="1">
          <a:spLocks noChangeArrowheads="1"/>
        </xdr:cNvSpPr>
      </xdr:nvSpPr>
      <xdr:spPr bwMode="auto">
        <a:xfrm>
          <a:off x="7886700" y="1638299"/>
          <a:ext cx="10382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2</xdr:row>
      <xdr:rowOff>102843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87FA91-5324-41CD-B7D0-5CB20E01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0"/>
          <a:ext cx="9201150" cy="149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zoomScaleNormal="100" workbookViewId="0"/>
  </sheetViews>
  <sheetFormatPr defaultColWidth="12.28515625" defaultRowHeight="15" x14ac:dyDescent="0.3"/>
  <cols>
    <col min="1" max="1" width="1.7109375" style="65" customWidth="1"/>
    <col min="2" max="2" width="1.7109375" style="66" customWidth="1"/>
    <col min="3" max="3" width="2" style="65" bestFit="1" customWidth="1"/>
    <col min="4" max="4" width="21.85546875" style="65" customWidth="1"/>
    <col min="5" max="5" width="10" style="65" customWidth="1"/>
    <col min="6" max="6" width="12" style="65" customWidth="1"/>
    <col min="7" max="10" width="10" style="65" customWidth="1"/>
    <col min="11" max="11" width="1.7109375" style="65" customWidth="1"/>
    <col min="12" max="12" width="10.7109375" style="65" customWidth="1"/>
    <col min="13" max="13" width="12.42578125" style="65" customWidth="1"/>
    <col min="14" max="14" width="12.7109375" style="65" customWidth="1"/>
    <col min="15" max="15" width="10.7109375" style="65" customWidth="1"/>
    <col min="16" max="16" width="8" style="65" customWidth="1"/>
    <col min="17" max="16384" width="12.28515625" style="65"/>
  </cols>
  <sheetData>
    <row r="1" spans="1:16" ht="7.7" customHeight="1" x14ac:dyDescent="0.3">
      <c r="A1" s="4"/>
      <c r="B1" s="1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3.7" customHeight="1" x14ac:dyDescent="0.3">
      <c r="A2" s="4"/>
      <c r="B2" s="1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O2" s="55"/>
      <c r="P2" s="55"/>
    </row>
    <row r="3" spans="1:16" ht="27" customHeight="1" x14ac:dyDescent="0.3">
      <c r="A3" s="4"/>
      <c r="B3" s="1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54"/>
      <c r="O3" s="55"/>
      <c r="P3" s="55"/>
    </row>
    <row r="4" spans="1:16" ht="27" customHeight="1" x14ac:dyDescent="0.3">
      <c r="A4" s="4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54"/>
      <c r="O4" s="55"/>
      <c r="P4" s="55"/>
    </row>
    <row r="5" spans="1:16" ht="18.2" customHeight="1" x14ac:dyDescent="0.3">
      <c r="A5" s="4"/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54"/>
      <c r="O5" s="55"/>
      <c r="P5" s="55"/>
    </row>
    <row r="6" spans="1:16" ht="29.25" customHeight="1" x14ac:dyDescent="0.3">
      <c r="A6" s="4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4"/>
      <c r="O6" s="55"/>
      <c r="P6" s="55"/>
    </row>
    <row r="7" spans="1:16" s="67" customFormat="1" ht="30" customHeight="1" x14ac:dyDescent="0.4">
      <c r="A7" s="4"/>
      <c r="B7" s="23" t="s">
        <v>11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54"/>
      <c r="O7" s="54"/>
      <c r="P7" s="54"/>
    </row>
    <row r="8" spans="1:16" s="67" customFormat="1" ht="61.7" customHeight="1" x14ac:dyDescent="0.3">
      <c r="A8" s="4"/>
      <c r="B8" s="78" t="s">
        <v>36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54"/>
    </row>
    <row r="9" spans="1:16" s="67" customFormat="1" ht="25.5" customHeight="1" x14ac:dyDescent="0.4">
      <c r="A9" s="4"/>
      <c r="B9" s="23" t="s">
        <v>12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54"/>
      <c r="O9" s="54"/>
      <c r="P9" s="54"/>
    </row>
    <row r="10" spans="1:16" s="67" customFormat="1" ht="18.75" x14ac:dyDescent="0.35">
      <c r="A10" s="4"/>
      <c r="B10" s="21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54"/>
      <c r="O10" s="54"/>
      <c r="P10" s="54"/>
    </row>
    <row r="11" spans="1:16" s="67" customFormat="1" ht="17.25" x14ac:dyDescent="0.35">
      <c r="A11" s="4"/>
      <c r="B11" s="21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54"/>
      <c r="O11" s="54"/>
      <c r="P11" s="54"/>
    </row>
    <row r="12" spans="1:16" s="67" customFormat="1" x14ac:dyDescent="0.3">
      <c r="A12" s="4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54"/>
      <c r="O12" s="54"/>
      <c r="P12" s="54"/>
    </row>
    <row r="13" spans="1:16" s="67" customFormat="1" ht="27.75" customHeight="1" x14ac:dyDescent="0.3">
      <c r="A13" s="4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54"/>
      <c r="O13" s="54"/>
      <c r="P13" s="54"/>
    </row>
    <row r="14" spans="1:16" s="67" customFormat="1" x14ac:dyDescent="0.3">
      <c r="A14" s="4"/>
      <c r="B14" s="12"/>
      <c r="C14" s="2"/>
      <c r="D14" s="53" t="s">
        <v>10</v>
      </c>
      <c r="E14" s="81"/>
      <c r="F14" s="82"/>
      <c r="G14" s="82"/>
      <c r="H14" s="82"/>
      <c r="I14" s="83"/>
      <c r="J14" s="70"/>
      <c r="K14" s="70"/>
      <c r="L14" s="42"/>
      <c r="M14" s="2"/>
      <c r="N14" s="42"/>
      <c r="O14" s="42"/>
      <c r="P14" s="44"/>
    </row>
    <row r="15" spans="1:16" s="67" customFormat="1" ht="6.95" customHeight="1" x14ac:dyDescent="0.3">
      <c r="A15" s="4"/>
      <c r="B15" s="12"/>
      <c r="C15" s="2"/>
      <c r="D15" s="2"/>
      <c r="E15" s="2"/>
      <c r="F15" s="2"/>
      <c r="G15" s="2"/>
      <c r="H15" s="2"/>
      <c r="I15" s="2"/>
      <c r="J15" s="43"/>
      <c r="K15" s="43"/>
      <c r="L15" s="43"/>
      <c r="M15" s="2"/>
      <c r="N15" s="43"/>
      <c r="O15" s="42"/>
      <c r="P15" s="42"/>
    </row>
    <row r="16" spans="1:16" s="67" customFormat="1" x14ac:dyDescent="0.3">
      <c r="A16" s="4"/>
      <c r="B16" s="12"/>
      <c r="C16" s="2"/>
      <c r="D16" s="2"/>
      <c r="E16" s="3" t="s">
        <v>16</v>
      </c>
      <c r="F16" s="1"/>
      <c r="G16" s="2"/>
      <c r="H16" s="2"/>
      <c r="I16" s="2"/>
      <c r="J16" s="43"/>
      <c r="K16" s="43"/>
      <c r="L16" s="43"/>
      <c r="M16" s="2"/>
      <c r="N16" s="43"/>
      <c r="O16" s="43"/>
      <c r="P16" s="43"/>
    </row>
    <row r="17" spans="1:16" s="67" customFormat="1" x14ac:dyDescent="0.3">
      <c r="A17" s="4"/>
      <c r="B17" s="12"/>
      <c r="C17" s="2"/>
      <c r="D17" s="2"/>
      <c r="E17" s="32" t="s">
        <v>21</v>
      </c>
      <c r="F17" s="32" t="s">
        <v>22</v>
      </c>
      <c r="G17" s="32" t="s">
        <v>23</v>
      </c>
      <c r="H17" s="32" t="s">
        <v>24</v>
      </c>
      <c r="I17" s="31" t="s">
        <v>25</v>
      </c>
      <c r="J17" s="43"/>
      <c r="K17" s="43"/>
      <c r="L17" s="43"/>
      <c r="M17" s="2"/>
      <c r="N17" s="43"/>
      <c r="O17" s="43"/>
      <c r="P17" s="43"/>
    </row>
    <row r="18" spans="1:16" s="67" customFormat="1" x14ac:dyDescent="0.3">
      <c r="A18" s="4"/>
      <c r="B18" s="12"/>
      <c r="C18" s="2"/>
      <c r="D18" s="2"/>
      <c r="E18" s="34"/>
      <c r="F18" s="34"/>
      <c r="G18" s="34"/>
      <c r="H18" s="35"/>
      <c r="I18" s="29">
        <f>IF(COUNT(E18,F18,G18,H18)=0,0,AVERAGE(E18,F18,G18,H18))</f>
        <v>0</v>
      </c>
      <c r="J18" s="43"/>
      <c r="K18" s="43"/>
      <c r="L18" s="43"/>
      <c r="M18" s="2"/>
      <c r="N18" s="43"/>
      <c r="O18" s="43"/>
      <c r="P18" s="43"/>
    </row>
    <row r="19" spans="1:16" s="67" customFormat="1" ht="4.7" customHeight="1" x14ac:dyDescent="0.3">
      <c r="A19" s="4"/>
      <c r="B19" s="12"/>
      <c r="C19" s="2"/>
      <c r="D19" s="2"/>
      <c r="E19" s="39"/>
      <c r="F19" s="39"/>
      <c r="G19" s="2"/>
      <c r="H19" s="2"/>
      <c r="I19" s="2"/>
      <c r="J19" s="43"/>
      <c r="K19" s="43"/>
      <c r="L19" s="43"/>
      <c r="M19" s="2"/>
      <c r="N19" s="43"/>
      <c r="O19" s="43"/>
      <c r="P19" s="45"/>
    </row>
    <row r="20" spans="1:16" s="67" customFormat="1" x14ac:dyDescent="0.3">
      <c r="A20" s="4"/>
      <c r="B20" s="12"/>
      <c r="C20" s="2"/>
      <c r="D20" s="2"/>
      <c r="E20" s="38" t="str">
        <f>"--"</f>
        <v>--</v>
      </c>
      <c r="F20" s="69" t="s">
        <v>48</v>
      </c>
      <c r="G20" s="2"/>
      <c r="H20" s="2"/>
      <c r="I20" s="2"/>
      <c r="J20" s="43"/>
      <c r="K20" s="43"/>
      <c r="L20" s="43"/>
      <c r="M20" s="2"/>
      <c r="N20" s="43"/>
      <c r="O20" s="42"/>
      <c r="P20" s="42"/>
    </row>
    <row r="21" spans="1:16" s="67" customFormat="1" x14ac:dyDescent="0.3">
      <c r="A21" s="4"/>
      <c r="B21" s="12"/>
      <c r="C21" s="2"/>
      <c r="D21" s="2"/>
      <c r="E21" s="69"/>
      <c r="F21" s="69"/>
      <c r="G21" s="2"/>
      <c r="H21" s="2"/>
      <c r="I21" s="2"/>
      <c r="J21" s="43"/>
      <c r="K21" s="43"/>
      <c r="L21" s="43"/>
      <c r="M21" s="2"/>
      <c r="N21" s="43"/>
      <c r="O21" s="42"/>
      <c r="P21" s="42"/>
    </row>
    <row r="22" spans="1:16" s="67" customFormat="1" x14ac:dyDescent="0.3">
      <c r="A22" s="4"/>
      <c r="B22" s="12"/>
      <c r="C22" s="2"/>
      <c r="D22" s="3"/>
      <c r="E22" s="69"/>
      <c r="F22" s="69"/>
      <c r="G22" s="2"/>
      <c r="H22" s="2"/>
      <c r="I22" s="2"/>
      <c r="J22" s="43"/>
      <c r="K22" s="43"/>
      <c r="L22" s="43"/>
      <c r="M22" s="2"/>
      <c r="N22" s="43"/>
      <c r="O22" s="42"/>
      <c r="P22" s="42"/>
    </row>
    <row r="23" spans="1:16" s="67" customFormat="1" ht="15" customHeight="1" x14ac:dyDescent="0.3">
      <c r="A23" s="4"/>
      <c r="B23" s="73"/>
      <c r="C23" s="79" t="s">
        <v>47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4"/>
    </row>
    <row r="24" spans="1:16" s="67" customFormat="1" x14ac:dyDescent="0.3">
      <c r="A24" s="4"/>
      <c r="B24" s="12"/>
      <c r="C24" s="2"/>
      <c r="D24" s="2"/>
      <c r="E24" s="3" t="s">
        <v>28</v>
      </c>
      <c r="F24" s="3"/>
      <c r="G24" s="3" t="s">
        <v>41</v>
      </c>
      <c r="H24" s="2"/>
      <c r="I24" s="3"/>
      <c r="J24" s="2"/>
      <c r="K24" s="2"/>
      <c r="L24" s="3" t="s">
        <v>29</v>
      </c>
      <c r="M24" s="2"/>
      <c r="N24" s="3"/>
      <c r="O24" s="56"/>
      <c r="P24" s="56"/>
    </row>
    <row r="25" spans="1:16" s="67" customFormat="1" ht="60" x14ac:dyDescent="0.3">
      <c r="A25" s="4"/>
      <c r="B25" s="12"/>
      <c r="C25" s="46"/>
      <c r="D25" s="47" t="s">
        <v>0</v>
      </c>
      <c r="E25" s="47" t="s">
        <v>42</v>
      </c>
      <c r="F25" s="47" t="s">
        <v>40</v>
      </c>
      <c r="G25" s="51" t="s">
        <v>31</v>
      </c>
      <c r="H25" s="51" t="s">
        <v>32</v>
      </c>
      <c r="I25" s="47" t="s">
        <v>18</v>
      </c>
      <c r="J25" s="47" t="s">
        <v>50</v>
      </c>
      <c r="K25" s="48"/>
      <c r="L25" s="41" t="s">
        <v>30</v>
      </c>
      <c r="M25" s="57" t="s">
        <v>35</v>
      </c>
      <c r="N25" s="58" t="s">
        <v>46</v>
      </c>
      <c r="O25" s="57" t="s">
        <v>34</v>
      </c>
      <c r="P25" s="54"/>
    </row>
    <row r="26" spans="1:16" s="67" customFormat="1" x14ac:dyDescent="0.3">
      <c r="A26" s="4"/>
      <c r="B26" s="12"/>
      <c r="C26" s="31">
        <v>1</v>
      </c>
      <c r="D26" s="36"/>
      <c r="E26" s="36">
        <v>100</v>
      </c>
      <c r="F26" s="52">
        <v>10.199999999999999</v>
      </c>
      <c r="G26" s="9"/>
      <c r="H26" s="9"/>
      <c r="I26" s="36">
        <v>0.1</v>
      </c>
      <c r="J26" s="36">
        <v>1</v>
      </c>
      <c r="K26" s="2"/>
      <c r="L26" s="37"/>
      <c r="M26" s="59"/>
      <c r="N26" s="9"/>
      <c r="O26" s="59"/>
      <c r="P26" s="54"/>
    </row>
    <row r="27" spans="1:16" s="67" customFormat="1" x14ac:dyDescent="0.3">
      <c r="A27" s="4"/>
      <c r="B27" s="12"/>
      <c r="C27" s="31">
        <v>2</v>
      </c>
      <c r="D27" s="36"/>
      <c r="E27" s="36">
        <v>100</v>
      </c>
      <c r="F27" s="52">
        <v>100</v>
      </c>
      <c r="G27" s="9"/>
      <c r="H27" s="9"/>
      <c r="I27" s="36">
        <v>0.1</v>
      </c>
      <c r="J27" s="36">
        <v>1</v>
      </c>
      <c r="K27" s="2"/>
      <c r="L27" s="37"/>
      <c r="M27" s="59"/>
      <c r="N27" s="9"/>
      <c r="O27" s="59"/>
      <c r="P27" s="54"/>
    </row>
    <row r="28" spans="1:16" s="67" customFormat="1" x14ac:dyDescent="0.3">
      <c r="A28" s="4"/>
      <c r="B28" s="12"/>
      <c r="C28" s="31">
        <v>3</v>
      </c>
      <c r="D28" s="36"/>
      <c r="E28" s="36"/>
      <c r="F28" s="52"/>
      <c r="G28" s="9"/>
      <c r="H28" s="9"/>
      <c r="I28" s="36">
        <v>0.1</v>
      </c>
      <c r="J28" s="36">
        <v>1</v>
      </c>
      <c r="K28" s="2"/>
      <c r="L28" s="37"/>
      <c r="M28" s="59"/>
      <c r="N28" s="9"/>
      <c r="O28" s="59"/>
      <c r="P28" s="54"/>
    </row>
    <row r="29" spans="1:16" s="67" customFormat="1" x14ac:dyDescent="0.3">
      <c r="A29" s="4"/>
      <c r="B29" s="1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4"/>
      <c r="O29" s="54"/>
      <c r="P29" s="54"/>
    </row>
    <row r="30" spans="1:16" s="67" customFormat="1" x14ac:dyDescent="0.3">
      <c r="A30" s="4"/>
      <c r="B30" s="1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54"/>
      <c r="O30" s="54"/>
      <c r="P30" s="54"/>
    </row>
    <row r="31" spans="1:16" s="67" customFormat="1" x14ac:dyDescent="0.3">
      <c r="A31" s="4"/>
      <c r="B31" s="12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54"/>
      <c r="O31" s="54"/>
      <c r="P31" s="54"/>
    </row>
    <row r="32" spans="1:16" s="67" customFormat="1" x14ac:dyDescent="0.3">
      <c r="A32" s="4"/>
      <c r="B32" s="1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54"/>
      <c r="O32" s="54"/>
      <c r="P32" s="54"/>
    </row>
    <row r="33" spans="1:16" s="67" customFormat="1" x14ac:dyDescent="0.3">
      <c r="A33" s="4"/>
      <c r="B33" s="1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54"/>
      <c r="O33" s="54"/>
      <c r="P33" s="54"/>
    </row>
    <row r="34" spans="1:16" s="67" customFormat="1" x14ac:dyDescent="0.3">
      <c r="A34" s="4"/>
      <c r="B34" s="1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54"/>
      <c r="O34" s="54"/>
      <c r="P34" s="54"/>
    </row>
    <row r="35" spans="1:16" s="67" customFormat="1" x14ac:dyDescent="0.3">
      <c r="A35" s="4"/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54"/>
      <c r="O35" s="54"/>
      <c r="P35" s="54"/>
    </row>
    <row r="36" spans="1:16" s="67" customFormat="1" x14ac:dyDescent="0.3">
      <c r="A36" s="4"/>
      <c r="B36" s="1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54"/>
      <c r="O36" s="54"/>
      <c r="P36" s="54"/>
    </row>
    <row r="37" spans="1:16" s="67" customFormat="1" x14ac:dyDescent="0.3">
      <c r="A37" s="4"/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4"/>
      <c r="O37" s="54"/>
      <c r="P37" s="54"/>
    </row>
    <row r="38" spans="1:16" s="67" customFormat="1" x14ac:dyDescent="0.3">
      <c r="A38" s="4"/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4"/>
      <c r="O38" s="54"/>
      <c r="P38" s="54"/>
    </row>
    <row r="39" spans="1:16" s="67" customFormat="1" x14ac:dyDescent="0.3">
      <c r="A39" s="4"/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4"/>
      <c r="O39" s="54"/>
      <c r="P39" s="54"/>
    </row>
    <row r="40" spans="1:16" s="67" customFormat="1" x14ac:dyDescent="0.3">
      <c r="A40" s="4"/>
      <c r="B40" s="1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4"/>
      <c r="O40" s="54"/>
      <c r="P40" s="54"/>
    </row>
    <row r="41" spans="1:16" s="67" customFormat="1" x14ac:dyDescent="0.3">
      <c r="A41" s="4"/>
      <c r="B41" s="1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4"/>
      <c r="O41" s="54"/>
      <c r="P41" s="54"/>
    </row>
    <row r="42" spans="1:16" s="67" customFormat="1" x14ac:dyDescent="0.3">
      <c r="A42" s="4"/>
      <c r="B42" s="1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4"/>
      <c r="O42" s="54"/>
      <c r="P42" s="54"/>
    </row>
    <row r="43" spans="1:16" s="67" customFormat="1" ht="15" customHeight="1" x14ac:dyDescent="0.3">
      <c r="A43" s="4"/>
      <c r="B43" s="71"/>
      <c r="C43" s="80" t="s">
        <v>49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72"/>
    </row>
    <row r="44" spans="1:16" s="67" customFormat="1" x14ac:dyDescent="0.3">
      <c r="A44" s="4"/>
      <c r="B44" s="12"/>
      <c r="C44" s="15"/>
      <c r="D44" s="15"/>
      <c r="E44" s="3" t="s">
        <v>28</v>
      </c>
      <c r="F44" s="3"/>
      <c r="G44" s="3" t="s">
        <v>41</v>
      </c>
      <c r="H44" s="2"/>
      <c r="I44" s="3"/>
      <c r="J44" s="2"/>
      <c r="K44" s="2"/>
      <c r="L44" s="3" t="s">
        <v>29</v>
      </c>
      <c r="M44" s="2"/>
      <c r="N44" s="3"/>
      <c r="O44" s="54"/>
      <c r="P44" s="54"/>
    </row>
    <row r="45" spans="1:16" s="67" customFormat="1" ht="60" x14ac:dyDescent="0.3">
      <c r="A45" s="4"/>
      <c r="B45" s="12"/>
      <c r="C45" s="46"/>
      <c r="D45" s="47" t="s">
        <v>0</v>
      </c>
      <c r="E45" s="47" t="s">
        <v>44</v>
      </c>
      <c r="F45" s="47" t="s">
        <v>43</v>
      </c>
      <c r="G45" s="51" t="s">
        <v>31</v>
      </c>
      <c r="H45" s="51" t="s">
        <v>32</v>
      </c>
      <c r="I45" s="47" t="s">
        <v>18</v>
      </c>
      <c r="J45" s="47" t="s">
        <v>17</v>
      </c>
      <c r="K45" s="48"/>
      <c r="L45" s="41" t="s">
        <v>30</v>
      </c>
      <c r="M45" s="57" t="s">
        <v>38</v>
      </c>
      <c r="N45" s="58" t="s">
        <v>45</v>
      </c>
      <c r="O45" s="57" t="s">
        <v>34</v>
      </c>
      <c r="P45" s="54"/>
    </row>
    <row r="46" spans="1:16" s="67" customFormat="1" x14ac:dyDescent="0.3">
      <c r="A46" s="4"/>
      <c r="B46" s="12"/>
      <c r="C46" s="31">
        <v>1</v>
      </c>
      <c r="D46" s="36"/>
      <c r="E46" s="52"/>
      <c r="F46" s="52"/>
      <c r="G46" s="9"/>
      <c r="H46" s="9"/>
      <c r="I46" s="36">
        <v>0.1</v>
      </c>
      <c r="J46" s="36">
        <v>1</v>
      </c>
      <c r="K46" s="2"/>
      <c r="L46" s="37"/>
      <c r="M46" s="59"/>
      <c r="N46" s="9"/>
      <c r="O46" s="59"/>
      <c r="P46" s="54"/>
    </row>
    <row r="47" spans="1:16" s="67" customFormat="1" x14ac:dyDescent="0.3">
      <c r="A47" s="4"/>
      <c r="B47" s="12"/>
      <c r="C47" s="31">
        <v>2</v>
      </c>
      <c r="D47" s="36"/>
      <c r="E47" s="52"/>
      <c r="F47" s="52"/>
      <c r="G47" s="9"/>
      <c r="H47" s="9"/>
      <c r="I47" s="36">
        <v>0.1</v>
      </c>
      <c r="J47" s="36">
        <v>1</v>
      </c>
      <c r="K47" s="2"/>
      <c r="L47" s="37"/>
      <c r="M47" s="59"/>
      <c r="N47" s="9"/>
      <c r="O47" s="59"/>
      <c r="P47" s="54"/>
    </row>
    <row r="48" spans="1:16" s="67" customFormat="1" x14ac:dyDescent="0.3">
      <c r="A48" s="4"/>
      <c r="B48" s="12"/>
      <c r="C48" s="31">
        <v>3</v>
      </c>
      <c r="D48" s="36"/>
      <c r="E48" s="52"/>
      <c r="F48" s="52"/>
      <c r="G48" s="9"/>
      <c r="H48" s="9"/>
      <c r="I48" s="36">
        <v>0.1</v>
      </c>
      <c r="J48" s="36">
        <v>1</v>
      </c>
      <c r="K48" s="2"/>
      <c r="L48" s="37"/>
      <c r="M48" s="59"/>
      <c r="N48" s="9"/>
      <c r="O48" s="59"/>
      <c r="P48" s="54"/>
    </row>
    <row r="49" spans="1:16" s="67" customFormat="1" x14ac:dyDescent="0.3">
      <c r="A49" s="4"/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4"/>
      <c r="O49" s="54"/>
      <c r="P49" s="54"/>
    </row>
    <row r="50" spans="1:16" s="67" customFormat="1" x14ac:dyDescent="0.3">
      <c r="A50" s="4"/>
      <c r="B50" s="1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4"/>
      <c r="O50" s="54"/>
      <c r="P50" s="54"/>
    </row>
    <row r="51" spans="1:16" s="67" customFormat="1" x14ac:dyDescent="0.3">
      <c r="A51" s="4"/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4"/>
      <c r="O51" s="54"/>
      <c r="P51" s="54"/>
    </row>
    <row r="52" spans="1:16" s="67" customFormat="1" x14ac:dyDescent="0.3">
      <c r="A52" s="4"/>
      <c r="B52" s="1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4"/>
      <c r="O52" s="54"/>
      <c r="P52" s="54"/>
    </row>
    <row r="53" spans="1:16" s="67" customFormat="1" x14ac:dyDescent="0.3">
      <c r="A53" s="4"/>
      <c r="B53" s="12"/>
      <c r="C53" s="15"/>
      <c r="D53" s="15"/>
      <c r="E53" s="15"/>
      <c r="F53" s="15"/>
      <c r="G53" s="15"/>
      <c r="H53" s="15"/>
      <c r="I53" s="15" t="s">
        <v>13</v>
      </c>
      <c r="J53" s="15"/>
      <c r="K53" s="15"/>
      <c r="L53" s="15"/>
      <c r="M53" s="15"/>
      <c r="N53" s="54"/>
      <c r="O53" s="54"/>
      <c r="P53" s="54"/>
    </row>
    <row r="54" spans="1:16" s="67" customFormat="1" x14ac:dyDescent="0.3">
      <c r="A54" s="4"/>
      <c r="B54" s="12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4"/>
      <c r="O54" s="54"/>
      <c r="P54" s="54"/>
    </row>
    <row r="55" spans="1:16" s="67" customFormat="1" ht="69.75" customHeight="1" x14ac:dyDescent="0.3">
      <c r="A55" s="4"/>
      <c r="B55" s="12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54"/>
      <c r="O55" s="54"/>
      <c r="P55" s="54"/>
    </row>
    <row r="56" spans="1:16" s="67" customFormat="1" ht="39.950000000000003" customHeight="1" x14ac:dyDescent="0.4">
      <c r="A56" s="4"/>
      <c r="B56" s="24" t="s">
        <v>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54"/>
      <c r="O56" s="54"/>
      <c r="P56" s="54"/>
    </row>
    <row r="57" spans="1:16" s="64" customFormat="1" ht="24.95" customHeight="1" x14ac:dyDescent="0.35">
      <c r="A57" s="4"/>
      <c r="B57" s="25" t="s">
        <v>5</v>
      </c>
      <c r="C57" s="20"/>
      <c r="D57" s="20"/>
      <c r="E57" s="20"/>
      <c r="F57" s="20"/>
      <c r="G57" s="20"/>
      <c r="H57" s="20"/>
      <c r="I57" s="1"/>
      <c r="J57" s="20"/>
      <c r="K57" s="20"/>
      <c r="L57" s="20"/>
      <c r="M57" s="20"/>
      <c r="N57" s="60"/>
      <c r="O57" s="61"/>
      <c r="P57" s="61"/>
    </row>
    <row r="58" spans="1:16" s="68" customFormat="1" ht="63" customHeight="1" x14ac:dyDescent="0.3">
      <c r="A58" s="4"/>
      <c r="B58" s="76" t="s">
        <v>6</v>
      </c>
      <c r="C58" s="77"/>
      <c r="D58" s="77"/>
      <c r="E58" s="77"/>
      <c r="F58" s="30"/>
      <c r="G58" s="30"/>
      <c r="H58" s="26"/>
      <c r="I58" s="27" t="s">
        <v>7</v>
      </c>
      <c r="J58" s="26"/>
      <c r="K58" s="26"/>
      <c r="L58" s="26"/>
      <c r="M58" s="26"/>
      <c r="N58" s="62"/>
      <c r="O58" s="63"/>
      <c r="P58" s="63"/>
    </row>
    <row r="59" spans="1:16" s="68" customFormat="1" ht="30.95" customHeight="1" x14ac:dyDescent="0.35">
      <c r="A59" s="4"/>
      <c r="B59" s="21" t="s">
        <v>1</v>
      </c>
      <c r="C59" s="21"/>
      <c r="D59" s="21"/>
      <c r="E59" s="21"/>
      <c r="F59" s="21"/>
      <c r="G59" s="21"/>
      <c r="H59" s="21"/>
      <c r="I59" s="28"/>
      <c r="J59" s="21"/>
      <c r="K59" s="21"/>
      <c r="L59" s="21"/>
      <c r="M59" s="21"/>
      <c r="N59" s="62"/>
      <c r="O59" s="63"/>
      <c r="P59" s="63"/>
    </row>
    <row r="60" spans="1:16" s="68" customFormat="1" ht="16.7" customHeight="1" x14ac:dyDescent="0.35">
      <c r="A60" s="4"/>
      <c r="B60" s="22" t="s">
        <v>8</v>
      </c>
      <c r="C60" s="21"/>
      <c r="D60" s="21"/>
      <c r="E60" s="21"/>
      <c r="F60" s="21"/>
      <c r="G60" s="21"/>
      <c r="H60" s="21"/>
      <c r="I60" s="27" t="s">
        <v>26</v>
      </c>
      <c r="J60" s="21"/>
      <c r="K60" s="21"/>
      <c r="L60" s="21"/>
      <c r="M60" s="21"/>
      <c r="N60" s="62"/>
      <c r="O60" s="63"/>
      <c r="P60" s="63"/>
    </row>
    <row r="61" spans="1:16" s="68" customFormat="1" ht="16.7" customHeight="1" x14ac:dyDescent="0.35">
      <c r="A61" s="4"/>
      <c r="B61" s="25" t="s">
        <v>9</v>
      </c>
      <c r="C61" s="21"/>
      <c r="D61" s="21"/>
      <c r="E61" s="21"/>
      <c r="F61" s="21"/>
      <c r="G61" s="21"/>
      <c r="H61" s="21"/>
      <c r="I61" s="27" t="s">
        <v>27</v>
      </c>
      <c r="J61" s="21"/>
      <c r="K61" s="21"/>
      <c r="L61" s="21"/>
      <c r="M61" s="21"/>
      <c r="N61" s="62"/>
      <c r="O61" s="63"/>
      <c r="P61" s="63"/>
    </row>
    <row r="62" spans="1:16" ht="16.7" customHeight="1" x14ac:dyDescent="0.35">
      <c r="A62" s="4"/>
      <c r="B62" s="25" t="s">
        <v>2</v>
      </c>
      <c r="C62" s="21"/>
      <c r="D62" s="21"/>
      <c r="E62" s="21"/>
      <c r="F62" s="21"/>
      <c r="G62" s="21"/>
      <c r="H62" s="21"/>
      <c r="I62" s="27" t="s">
        <v>3</v>
      </c>
      <c r="J62" s="21"/>
      <c r="K62" s="21"/>
      <c r="L62" s="21"/>
      <c r="M62" s="21"/>
      <c r="N62" s="62"/>
      <c r="O62" s="55"/>
      <c r="P62" s="55"/>
    </row>
    <row r="63" spans="1:16" ht="16.7" customHeight="1" x14ac:dyDescent="0.35">
      <c r="A63" s="4"/>
      <c r="B63" s="25"/>
      <c r="C63" s="21"/>
      <c r="D63" s="21"/>
      <c r="E63" s="21"/>
      <c r="F63" s="21"/>
      <c r="G63" s="21"/>
      <c r="H63" s="21"/>
      <c r="I63" s="1"/>
      <c r="J63" s="21"/>
      <c r="K63" s="21"/>
      <c r="L63" s="25"/>
      <c r="M63" s="25"/>
      <c r="N63" s="62"/>
      <c r="O63" s="25" t="s">
        <v>51</v>
      </c>
      <c r="P63" s="25"/>
    </row>
    <row r="64" spans="1:16" ht="16.7" customHeight="1" x14ac:dyDescent="0.35">
      <c r="A64" s="4"/>
      <c r="B64" s="25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62"/>
      <c r="O64" s="55"/>
      <c r="P64" s="55"/>
    </row>
    <row r="65" s="64" customFormat="1" ht="399.95" customHeight="1" x14ac:dyDescent="0.3"/>
  </sheetData>
  <sheetProtection password="8E71" sheet="1" objects="1" scenarios="1"/>
  <mergeCells count="5">
    <mergeCell ref="B58:E58"/>
    <mergeCell ref="B8:O8"/>
    <mergeCell ref="C23:O23"/>
    <mergeCell ref="C43:O43"/>
    <mergeCell ref="E14:I14"/>
  </mergeCells>
  <phoneticPr fontId="0" type="noConversion"/>
  <dataValidations count="3">
    <dataValidation allowBlank="1" sqref="B59 C49:H57 B61:B64 I59 C59:H64 I64 J49:M57 B65:M65536 J59:M64 C9:O13 I49:I56 B44:B56 A44:A65536 P45:IV48 P25:IV28 A1:B43 Q43:IV43 C29:IV42 C44:D44 O44:IV44 N49:IV65536 Q1:IV24 C1:O7 P1:P13" xr:uid="{00000000-0002-0000-0000-000000000000}"/>
    <dataValidation allowBlank="1" showInputMessage="1" sqref="P23 N25 L26:L28 M14:P22 M44:M48 H24 F45:J45 C45:D48 L46:L48 K45:K48 C43 C24:D28 K25:K28 M24:M28 E25:J25 O25:O28 C23 C14:E22 P43 O45:O48 N45 H44 J24:K24 J44:K44 F15:I22" xr:uid="{00000000-0002-0000-0000-000001000000}"/>
    <dataValidation type="decimal" errorStyle="warning" allowBlank="1" showInputMessage="1" showErrorMessage="1" error="Input numerical values only." sqref="E26:J28 E46:J48 N26:N28 N46:N48" xr:uid="{00000000-0002-0000-0000-000002000000}">
      <formula1>0.000000001</formula1>
      <formula2>1000000</formula2>
    </dataValidation>
  </dataValidations>
  <hyperlinks>
    <hyperlink ref="I62" r:id="rId1" display="mailto:info@megazyme.com" xr:uid="{00000000-0004-0000-0000-000000000000}"/>
    <hyperlink ref="I58" r:id="rId2" display="http://www.megazyme.com/" xr:uid="{00000000-0004-0000-0000-000001000000}"/>
    <hyperlink ref="I61" r:id="rId3" xr:uid="{00000000-0004-0000-0000-000002000000}"/>
    <hyperlink ref="I60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58" orientation="portrait" horizontalDpi="360" verticalDpi="360" r:id="rId5"/>
  <headerFooter alignWithMargins="0">
    <oddFooter>&amp;LPrinted on &amp;D, Page &amp;P of &amp;N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56"/>
  <sheetViews>
    <sheetView zoomScaleNormal="100" workbookViewId="0">
      <selection activeCell="A82" sqref="A58:XFD82"/>
    </sheetView>
  </sheetViews>
  <sheetFormatPr defaultColWidth="12.28515625" defaultRowHeight="15" x14ac:dyDescent="0.3"/>
  <cols>
    <col min="1" max="1" width="0.7109375" style="1" customWidth="1"/>
    <col min="2" max="2" width="1.140625" style="1" customWidth="1"/>
    <col min="3" max="3" width="3.42578125" style="1" customWidth="1"/>
    <col min="4" max="4" width="26.85546875" style="1" customWidth="1"/>
    <col min="5" max="6" width="11.42578125" style="1" customWidth="1"/>
    <col min="7" max="8" width="8.7109375" style="1" customWidth="1"/>
    <col min="9" max="9" width="7.85546875" style="1" customWidth="1"/>
    <col min="10" max="10" width="8.140625" style="1" customWidth="1"/>
    <col min="11" max="11" width="1.7109375" style="1" customWidth="1"/>
    <col min="12" max="12" width="11.42578125" style="1" hidden="1" customWidth="1"/>
    <col min="13" max="13" width="10.7109375" style="1" customWidth="1"/>
    <col min="14" max="14" width="10.7109375" style="1" hidden="1" customWidth="1"/>
    <col min="15" max="16" width="10.7109375" style="1" customWidth="1"/>
    <col min="17" max="17" width="11.42578125" style="1" hidden="1" customWidth="1"/>
    <col min="18" max="18" width="9.7109375" style="1" customWidth="1"/>
    <col min="19" max="19" width="1.7109375" style="1" customWidth="1"/>
    <col min="20" max="21" width="79.42578125" style="4" customWidth="1"/>
    <col min="22" max="59" width="79.42578125" style="1" customWidth="1"/>
    <col min="60" max="16384" width="12.28515625" style="1"/>
  </cols>
  <sheetData>
    <row r="1" spans="1:59" s="68" customFormat="1" ht="7.7" customHeight="1" x14ac:dyDescent="0.3"/>
    <row r="2" spans="1:59" ht="103.5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5" customHeight="1" x14ac:dyDescent="0.3">
      <c r="A3" s="4"/>
      <c r="B3" s="2"/>
      <c r="C3" s="2"/>
      <c r="D3" s="2"/>
      <c r="E3" s="42"/>
      <c r="F3" s="42"/>
      <c r="G3" s="2"/>
      <c r="H3" s="2"/>
      <c r="I3" s="2"/>
      <c r="J3" s="2"/>
      <c r="L3" s="42"/>
      <c r="M3" s="4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3">
      <c r="A4" s="4"/>
      <c r="B4" s="2"/>
      <c r="C4" s="2"/>
      <c r="D4" s="53" t="s">
        <v>10</v>
      </c>
      <c r="E4" s="84"/>
      <c r="F4" s="85"/>
      <c r="G4" s="85"/>
      <c r="H4" s="85"/>
      <c r="I4" s="85"/>
      <c r="J4" s="86"/>
      <c r="K4" s="70"/>
      <c r="L4" s="75"/>
      <c r="M4" s="43"/>
      <c r="N4" s="2"/>
      <c r="O4" s="2"/>
      <c r="P4" s="2"/>
      <c r="Q4" s="2"/>
      <c r="R4" s="33"/>
      <c r="S4" s="2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15.2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43"/>
      <c r="L5" s="43"/>
      <c r="M5" s="43"/>
      <c r="N5" s="2"/>
      <c r="O5" s="2"/>
      <c r="P5" s="2"/>
      <c r="Q5" s="2"/>
      <c r="R5" s="2"/>
      <c r="S5" s="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x14ac:dyDescent="0.3">
      <c r="A6" s="4"/>
      <c r="B6" s="2"/>
      <c r="C6" s="2"/>
      <c r="D6" s="2"/>
      <c r="E6" s="3" t="s">
        <v>16</v>
      </c>
      <c r="F6" s="3"/>
      <c r="H6" s="2"/>
      <c r="I6" s="2"/>
      <c r="J6" s="2"/>
      <c r="K6" s="43"/>
      <c r="L6" s="43"/>
      <c r="M6" s="43"/>
      <c r="N6" s="2"/>
      <c r="O6" s="2"/>
      <c r="P6" s="2"/>
      <c r="Q6" s="2"/>
      <c r="R6" s="2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x14ac:dyDescent="0.3">
      <c r="A7" s="4"/>
      <c r="B7" s="2"/>
      <c r="C7" s="2"/>
      <c r="D7" s="2"/>
      <c r="E7" s="32" t="s">
        <v>21</v>
      </c>
      <c r="F7" s="32" t="s">
        <v>22</v>
      </c>
      <c r="G7" s="32" t="s">
        <v>23</v>
      </c>
      <c r="H7" s="32" t="s">
        <v>24</v>
      </c>
      <c r="I7" s="31" t="s">
        <v>25</v>
      </c>
      <c r="J7" s="43"/>
      <c r="K7" s="43"/>
      <c r="L7" s="43"/>
      <c r="M7" s="43"/>
      <c r="N7" s="2"/>
      <c r="O7" s="2"/>
      <c r="P7" s="2"/>
      <c r="Q7" s="2"/>
      <c r="R7" s="2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x14ac:dyDescent="0.3">
      <c r="A8" s="4"/>
      <c r="B8" s="2"/>
      <c r="C8" s="2"/>
      <c r="D8" s="2"/>
      <c r="E8" s="34"/>
      <c r="F8" s="34"/>
      <c r="G8" s="34"/>
      <c r="H8" s="35"/>
      <c r="I8" s="29">
        <f>IF(COUNT(E8,F8,G8,H8)=0,0,AVERAGE(E8,F8,G8,H8))</f>
        <v>0</v>
      </c>
      <c r="J8" s="43"/>
      <c r="K8" s="43"/>
      <c r="L8" s="43"/>
      <c r="M8" s="43"/>
      <c r="N8" s="15"/>
      <c r="O8" s="2"/>
      <c r="P8" s="2"/>
      <c r="Q8" s="2"/>
      <c r="R8" s="2"/>
      <c r="S8" s="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6.6" customHeight="1" x14ac:dyDescent="0.3">
      <c r="A9" s="4"/>
      <c r="B9" s="2"/>
      <c r="C9" s="2"/>
      <c r="D9" s="2"/>
      <c r="E9" s="39"/>
      <c r="F9" s="39"/>
      <c r="G9" s="39"/>
      <c r="H9" s="2"/>
      <c r="I9" s="2"/>
      <c r="J9" s="2"/>
      <c r="K9" s="43"/>
      <c r="L9" s="43"/>
      <c r="M9" s="43"/>
      <c r="N9" s="2"/>
      <c r="O9" s="2"/>
      <c r="P9" s="2"/>
      <c r="Q9" s="2"/>
      <c r="R9" s="39"/>
      <c r="S9" s="2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3">
      <c r="A10" s="4"/>
      <c r="B10" s="2"/>
      <c r="C10" s="2"/>
      <c r="D10" s="2"/>
      <c r="E10" s="38" t="str">
        <f>IF(AND(ISNUMBER(Replicate_ave),Replicate_ave&gt;0),100/Replicate_ave,"--")</f>
        <v>--</v>
      </c>
      <c r="F10" s="69" t="s">
        <v>48</v>
      </c>
      <c r="G10" s="69"/>
      <c r="H10" s="2"/>
      <c r="I10" s="2"/>
      <c r="J10" s="2"/>
      <c r="K10" s="43"/>
      <c r="L10" s="43"/>
      <c r="M10" s="43"/>
      <c r="N10" s="2"/>
      <c r="O10" s="2"/>
      <c r="P10" s="2"/>
      <c r="Q10" s="2"/>
      <c r="R10" s="2"/>
      <c r="S10" s="2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15.2" customHeight="1" x14ac:dyDescent="0.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43"/>
      <c r="M11" s="2"/>
      <c r="N11" s="2"/>
      <c r="O11" s="2"/>
      <c r="P11" s="2"/>
      <c r="Q11" s="2"/>
      <c r="R11" s="2"/>
      <c r="S11" s="2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3">
      <c r="A12" s="4"/>
      <c r="B12" s="2"/>
      <c r="C12" s="2"/>
      <c r="D12" s="2"/>
      <c r="E12" s="3" t="s">
        <v>28</v>
      </c>
      <c r="F12" s="3"/>
      <c r="G12" s="3" t="s">
        <v>41</v>
      </c>
      <c r="H12" s="2"/>
      <c r="I12" s="3"/>
      <c r="J12" s="2"/>
      <c r="K12" s="2"/>
      <c r="L12" s="2"/>
      <c r="M12" s="3" t="s">
        <v>29</v>
      </c>
      <c r="N12" s="2"/>
      <c r="O12" s="3"/>
      <c r="P12" s="2"/>
      <c r="Q12" s="3"/>
      <c r="R12" s="2"/>
      <c r="S12" s="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s="8" customFormat="1" ht="60" x14ac:dyDescent="0.2">
      <c r="A13" s="5"/>
      <c r="B13" s="6"/>
      <c r="C13" s="46"/>
      <c r="D13" s="47" t="s">
        <v>0</v>
      </c>
      <c r="E13" s="47" t="s">
        <v>39</v>
      </c>
      <c r="F13" s="47" t="s">
        <v>40</v>
      </c>
      <c r="G13" s="51" t="s">
        <v>31</v>
      </c>
      <c r="H13" s="51" t="s">
        <v>32</v>
      </c>
      <c r="I13" s="47" t="s">
        <v>18</v>
      </c>
      <c r="J13" s="47" t="s">
        <v>50</v>
      </c>
      <c r="K13" s="48"/>
      <c r="L13" s="49"/>
      <c r="M13" s="41" t="s">
        <v>30</v>
      </c>
      <c r="N13" s="50" t="s">
        <v>19</v>
      </c>
      <c r="O13" s="47" t="s">
        <v>35</v>
      </c>
      <c r="P13" s="47" t="s">
        <v>37</v>
      </c>
      <c r="Q13" s="50" t="s">
        <v>20</v>
      </c>
      <c r="R13" s="47" t="s">
        <v>34</v>
      </c>
      <c r="S13" s="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9" x14ac:dyDescent="0.3">
      <c r="A14" s="4"/>
      <c r="B14" s="2"/>
      <c r="C14" s="31">
        <v>1</v>
      </c>
      <c r="D14" s="36"/>
      <c r="E14" s="36"/>
      <c r="F14" s="52">
        <v>10.199999999999999</v>
      </c>
      <c r="G14" s="9"/>
      <c r="H14" s="9"/>
      <c r="I14" s="36">
        <v>0.1</v>
      </c>
      <c r="J14" s="36">
        <v>1</v>
      </c>
      <c r="K14" s="2"/>
      <c r="L14" s="38" t="str">
        <f>IF(OR(COUNT(G14,H14)=0),"",(AVERAGE(G14:H14)))</f>
        <v/>
      </c>
      <c r="M14" s="37" t="str">
        <f t="shared" ref="M14:M53" si="0">L14</f>
        <v/>
      </c>
      <c r="N14" s="38" t="str">
        <f>IF(OR(ISBLANK(Sample_weight),ISBLANK(Extract_vol),ISBLANK(Sample_volume),ISBLANK(Dilution),Sample_ave="",Factor="--"),"",(Sample_ave*Factor*Extract_vol*Dilution/Sample_volume/Sample_weight*0.09))</f>
        <v/>
      </c>
      <c r="O14" s="37" t="str">
        <f>N14</f>
        <v/>
      </c>
      <c r="P14" s="36"/>
      <c r="Q14" s="38" t="str">
        <f>IF(OR(Starch="",ISBLANK(Moisture)),"",Starch*100/(100-Moisture))</f>
        <v/>
      </c>
      <c r="R14" s="37" t="str">
        <f>Q14</f>
        <v/>
      </c>
      <c r="S14" s="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9" x14ac:dyDescent="0.3">
      <c r="A15" s="4"/>
      <c r="B15" s="2"/>
      <c r="C15" s="31">
        <v>2</v>
      </c>
      <c r="D15" s="36"/>
      <c r="E15" s="36"/>
      <c r="F15" s="52">
        <v>10.199999999999999</v>
      </c>
      <c r="G15" s="9"/>
      <c r="H15" s="9"/>
      <c r="I15" s="36">
        <v>0.1</v>
      </c>
      <c r="J15" s="36">
        <v>1</v>
      </c>
      <c r="K15" s="2"/>
      <c r="L15" s="38" t="str">
        <f t="shared" ref="L15:L53" si="1">IF(OR(COUNT(G15,H15)=0),"",(AVERAGE(G15:H15)))</f>
        <v/>
      </c>
      <c r="M15" s="37" t="str">
        <f t="shared" si="0"/>
        <v/>
      </c>
      <c r="N15" s="38" t="str">
        <f t="shared" ref="N15:N53" si="2">IF(OR(ISBLANK(Sample_weight),ISBLANK(Extract_vol),ISBLANK(Sample_volume),ISBLANK(Dilution),Sample_ave="",Factor="--"),"",(Sample_ave*Factor*Extract_vol*Dilution/Sample_volume/Sample_weight*0.09))</f>
        <v/>
      </c>
      <c r="O15" s="37" t="str">
        <f t="shared" ref="O15:O53" si="3">N15</f>
        <v/>
      </c>
      <c r="P15" s="36"/>
      <c r="Q15" s="38" t="str">
        <f t="shared" ref="Q15:Q53" si="4">IF(OR(Starch="",ISBLANK(Moisture)),"",Starch*100/(100-Moisture))</f>
        <v/>
      </c>
      <c r="R15" s="37" t="str">
        <f t="shared" ref="R15:R53" si="5">Q15</f>
        <v/>
      </c>
      <c r="S15" s="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pans="1:59" x14ac:dyDescent="0.3">
      <c r="A16" s="4"/>
      <c r="B16" s="2"/>
      <c r="C16" s="31">
        <v>3</v>
      </c>
      <c r="D16" s="36"/>
      <c r="E16" s="36"/>
      <c r="F16" s="52">
        <v>10.199999999999999</v>
      </c>
      <c r="G16" s="9"/>
      <c r="H16" s="9"/>
      <c r="I16" s="36">
        <v>0.1</v>
      </c>
      <c r="J16" s="36">
        <v>1</v>
      </c>
      <c r="K16" s="2"/>
      <c r="L16" s="38" t="str">
        <f t="shared" si="1"/>
        <v/>
      </c>
      <c r="M16" s="37" t="str">
        <f t="shared" si="0"/>
        <v/>
      </c>
      <c r="N16" s="38" t="str">
        <f t="shared" si="2"/>
        <v/>
      </c>
      <c r="O16" s="37" t="str">
        <f t="shared" si="3"/>
        <v/>
      </c>
      <c r="P16" s="36"/>
      <c r="Q16" s="38" t="str">
        <f t="shared" si="4"/>
        <v/>
      </c>
      <c r="R16" s="37" t="str">
        <f t="shared" si="5"/>
        <v/>
      </c>
      <c r="S16" s="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x14ac:dyDescent="0.3">
      <c r="A17" s="4"/>
      <c r="B17" s="2"/>
      <c r="C17" s="31">
        <v>4</v>
      </c>
      <c r="D17" s="36"/>
      <c r="E17" s="36"/>
      <c r="F17" s="52">
        <v>10.199999999999999</v>
      </c>
      <c r="G17" s="9"/>
      <c r="H17" s="9"/>
      <c r="I17" s="36">
        <v>0.1</v>
      </c>
      <c r="J17" s="36">
        <v>1</v>
      </c>
      <c r="K17" s="2"/>
      <c r="L17" s="38" t="str">
        <f t="shared" si="1"/>
        <v/>
      </c>
      <c r="M17" s="37" t="str">
        <f t="shared" si="0"/>
        <v/>
      </c>
      <c r="N17" s="38" t="str">
        <f t="shared" si="2"/>
        <v/>
      </c>
      <c r="O17" s="37" t="str">
        <f t="shared" si="3"/>
        <v/>
      </c>
      <c r="P17" s="36"/>
      <c r="Q17" s="38" t="str">
        <f t="shared" si="4"/>
        <v/>
      </c>
      <c r="R17" s="37" t="str">
        <f t="shared" si="5"/>
        <v/>
      </c>
      <c r="S17" s="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x14ac:dyDescent="0.3">
      <c r="A18" s="4"/>
      <c r="B18" s="2"/>
      <c r="C18" s="31">
        <v>5</v>
      </c>
      <c r="D18" s="36"/>
      <c r="E18" s="36"/>
      <c r="F18" s="52">
        <v>10.199999999999999</v>
      </c>
      <c r="G18" s="9"/>
      <c r="H18" s="9"/>
      <c r="I18" s="36">
        <v>0.1</v>
      </c>
      <c r="J18" s="36">
        <v>1</v>
      </c>
      <c r="K18" s="2"/>
      <c r="L18" s="38" t="str">
        <f t="shared" si="1"/>
        <v/>
      </c>
      <c r="M18" s="37" t="str">
        <f t="shared" si="0"/>
        <v/>
      </c>
      <c r="N18" s="38" t="str">
        <f t="shared" si="2"/>
        <v/>
      </c>
      <c r="O18" s="37" t="str">
        <f t="shared" si="3"/>
        <v/>
      </c>
      <c r="P18" s="36"/>
      <c r="Q18" s="38" t="str">
        <f t="shared" si="4"/>
        <v/>
      </c>
      <c r="R18" s="37" t="str">
        <f t="shared" si="5"/>
        <v/>
      </c>
      <c r="S18" s="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x14ac:dyDescent="0.3">
      <c r="A19" s="4"/>
      <c r="B19" s="2"/>
      <c r="C19" s="31">
        <v>6</v>
      </c>
      <c r="D19" s="36"/>
      <c r="E19" s="36"/>
      <c r="F19" s="52">
        <v>10.199999999999999</v>
      </c>
      <c r="G19" s="9"/>
      <c r="H19" s="9"/>
      <c r="I19" s="36">
        <v>0.1</v>
      </c>
      <c r="J19" s="36">
        <v>1</v>
      </c>
      <c r="K19" s="2"/>
      <c r="L19" s="38" t="str">
        <f t="shared" si="1"/>
        <v/>
      </c>
      <c r="M19" s="37" t="str">
        <f t="shared" si="0"/>
        <v/>
      </c>
      <c r="N19" s="38" t="str">
        <f t="shared" si="2"/>
        <v/>
      </c>
      <c r="O19" s="37" t="str">
        <f t="shared" si="3"/>
        <v/>
      </c>
      <c r="P19" s="36"/>
      <c r="Q19" s="38" t="str">
        <f t="shared" si="4"/>
        <v/>
      </c>
      <c r="R19" s="37" t="str">
        <f t="shared" si="5"/>
        <v/>
      </c>
      <c r="S19" s="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x14ac:dyDescent="0.3">
      <c r="A20" s="4"/>
      <c r="B20" s="2"/>
      <c r="C20" s="31">
        <v>7</v>
      </c>
      <c r="D20" s="36"/>
      <c r="E20" s="36"/>
      <c r="F20" s="52">
        <v>10.199999999999999</v>
      </c>
      <c r="G20" s="9"/>
      <c r="H20" s="9"/>
      <c r="I20" s="36">
        <v>0.1</v>
      </c>
      <c r="J20" s="36">
        <v>1</v>
      </c>
      <c r="K20" s="2"/>
      <c r="L20" s="38" t="str">
        <f t="shared" si="1"/>
        <v/>
      </c>
      <c r="M20" s="37" t="str">
        <f t="shared" si="0"/>
        <v/>
      </c>
      <c r="N20" s="38" t="str">
        <f t="shared" si="2"/>
        <v/>
      </c>
      <c r="O20" s="37" t="str">
        <f t="shared" si="3"/>
        <v/>
      </c>
      <c r="P20" s="36"/>
      <c r="Q20" s="38" t="str">
        <f t="shared" si="4"/>
        <v/>
      </c>
      <c r="R20" s="37" t="str">
        <f t="shared" si="5"/>
        <v/>
      </c>
      <c r="S20" s="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</row>
    <row r="21" spans="1:57" x14ac:dyDescent="0.3">
      <c r="A21" s="4"/>
      <c r="B21" s="2"/>
      <c r="C21" s="31">
        <v>8</v>
      </c>
      <c r="D21" s="36"/>
      <c r="E21" s="36"/>
      <c r="F21" s="52">
        <v>10.199999999999999</v>
      </c>
      <c r="G21" s="9"/>
      <c r="H21" s="9"/>
      <c r="I21" s="36">
        <v>0.1</v>
      </c>
      <c r="J21" s="36">
        <v>1</v>
      </c>
      <c r="K21" s="2"/>
      <c r="L21" s="38" t="str">
        <f t="shared" si="1"/>
        <v/>
      </c>
      <c r="M21" s="37" t="str">
        <f t="shared" si="0"/>
        <v/>
      </c>
      <c r="N21" s="38" t="str">
        <f t="shared" si="2"/>
        <v/>
      </c>
      <c r="O21" s="37" t="str">
        <f t="shared" si="3"/>
        <v/>
      </c>
      <c r="P21" s="36"/>
      <c r="Q21" s="38" t="str">
        <f t="shared" si="4"/>
        <v/>
      </c>
      <c r="R21" s="37" t="str">
        <f t="shared" si="5"/>
        <v/>
      </c>
      <c r="S21" s="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x14ac:dyDescent="0.3">
      <c r="A22" s="4"/>
      <c r="B22" s="2"/>
      <c r="C22" s="31">
        <v>9</v>
      </c>
      <c r="D22" s="36"/>
      <c r="E22" s="36"/>
      <c r="F22" s="52">
        <v>10.199999999999999</v>
      </c>
      <c r="G22" s="9"/>
      <c r="H22" s="9"/>
      <c r="I22" s="36">
        <v>0.1</v>
      </c>
      <c r="J22" s="36">
        <v>1</v>
      </c>
      <c r="K22" s="2"/>
      <c r="L22" s="38" t="str">
        <f t="shared" si="1"/>
        <v/>
      </c>
      <c r="M22" s="37" t="str">
        <f t="shared" si="0"/>
        <v/>
      </c>
      <c r="N22" s="38" t="str">
        <f t="shared" si="2"/>
        <v/>
      </c>
      <c r="O22" s="37" t="str">
        <f t="shared" si="3"/>
        <v/>
      </c>
      <c r="P22" s="36"/>
      <c r="Q22" s="38" t="str">
        <f t="shared" si="4"/>
        <v/>
      </c>
      <c r="R22" s="37" t="str">
        <f t="shared" si="5"/>
        <v/>
      </c>
      <c r="S22" s="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x14ac:dyDescent="0.3">
      <c r="A23" s="4"/>
      <c r="B23" s="2"/>
      <c r="C23" s="31">
        <v>10</v>
      </c>
      <c r="D23" s="36"/>
      <c r="E23" s="36"/>
      <c r="F23" s="52">
        <v>10.199999999999999</v>
      </c>
      <c r="G23" s="9"/>
      <c r="H23" s="9"/>
      <c r="I23" s="36">
        <v>0.1</v>
      </c>
      <c r="J23" s="36">
        <v>1</v>
      </c>
      <c r="K23" s="2"/>
      <c r="L23" s="38" t="str">
        <f t="shared" si="1"/>
        <v/>
      </c>
      <c r="M23" s="37" t="str">
        <f t="shared" si="0"/>
        <v/>
      </c>
      <c r="N23" s="38" t="str">
        <f t="shared" si="2"/>
        <v/>
      </c>
      <c r="O23" s="37" t="str">
        <f t="shared" si="3"/>
        <v/>
      </c>
      <c r="P23" s="36"/>
      <c r="Q23" s="38" t="str">
        <f t="shared" si="4"/>
        <v/>
      </c>
      <c r="R23" s="37" t="str">
        <f t="shared" si="5"/>
        <v/>
      </c>
      <c r="S23" s="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x14ac:dyDescent="0.3">
      <c r="A24" s="4"/>
      <c r="B24" s="2"/>
      <c r="C24" s="31">
        <v>11</v>
      </c>
      <c r="D24" s="36"/>
      <c r="E24" s="36"/>
      <c r="F24" s="52">
        <v>10.199999999999999</v>
      </c>
      <c r="G24" s="9"/>
      <c r="H24" s="9"/>
      <c r="I24" s="36">
        <v>0.1</v>
      </c>
      <c r="J24" s="36">
        <v>1</v>
      </c>
      <c r="K24" s="2"/>
      <c r="L24" s="38" t="str">
        <f t="shared" si="1"/>
        <v/>
      </c>
      <c r="M24" s="37" t="str">
        <f t="shared" si="0"/>
        <v/>
      </c>
      <c r="N24" s="38" t="str">
        <f t="shared" si="2"/>
        <v/>
      </c>
      <c r="O24" s="37" t="str">
        <f t="shared" si="3"/>
        <v/>
      </c>
      <c r="P24" s="36"/>
      <c r="Q24" s="38" t="str">
        <f t="shared" si="4"/>
        <v/>
      </c>
      <c r="R24" s="37" t="str">
        <f t="shared" si="5"/>
        <v/>
      </c>
      <c r="S24" s="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x14ac:dyDescent="0.3">
      <c r="A25" s="4"/>
      <c r="B25" s="2"/>
      <c r="C25" s="31">
        <v>12</v>
      </c>
      <c r="D25" s="36"/>
      <c r="E25" s="36"/>
      <c r="F25" s="52">
        <v>10.199999999999999</v>
      </c>
      <c r="G25" s="9"/>
      <c r="H25" s="9"/>
      <c r="I25" s="36">
        <v>0.1</v>
      </c>
      <c r="J25" s="36">
        <v>1</v>
      </c>
      <c r="K25" s="2"/>
      <c r="L25" s="38" t="str">
        <f t="shared" si="1"/>
        <v/>
      </c>
      <c r="M25" s="37" t="str">
        <f t="shared" si="0"/>
        <v/>
      </c>
      <c r="N25" s="38" t="str">
        <f t="shared" si="2"/>
        <v/>
      </c>
      <c r="O25" s="37" t="str">
        <f t="shared" si="3"/>
        <v/>
      </c>
      <c r="P25" s="36"/>
      <c r="Q25" s="38" t="str">
        <f t="shared" si="4"/>
        <v/>
      </c>
      <c r="R25" s="37" t="str">
        <f t="shared" si="5"/>
        <v/>
      </c>
      <c r="S25" s="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x14ac:dyDescent="0.3">
      <c r="A26" s="4"/>
      <c r="B26" s="2"/>
      <c r="C26" s="31">
        <v>13</v>
      </c>
      <c r="D26" s="36"/>
      <c r="E26" s="36"/>
      <c r="F26" s="52">
        <v>10.199999999999999</v>
      </c>
      <c r="G26" s="9"/>
      <c r="H26" s="9"/>
      <c r="I26" s="36">
        <v>0.1</v>
      </c>
      <c r="J26" s="36">
        <v>1</v>
      </c>
      <c r="K26" s="2"/>
      <c r="L26" s="38" t="str">
        <f t="shared" si="1"/>
        <v/>
      </c>
      <c r="M26" s="37" t="str">
        <f t="shared" si="0"/>
        <v/>
      </c>
      <c r="N26" s="38" t="str">
        <f t="shared" si="2"/>
        <v/>
      </c>
      <c r="O26" s="37" t="str">
        <f t="shared" si="3"/>
        <v/>
      </c>
      <c r="P26" s="36"/>
      <c r="Q26" s="38" t="str">
        <f t="shared" si="4"/>
        <v/>
      </c>
      <c r="R26" s="37" t="str">
        <f t="shared" si="5"/>
        <v/>
      </c>
      <c r="S26" s="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x14ac:dyDescent="0.3">
      <c r="A27" s="4"/>
      <c r="B27" s="2"/>
      <c r="C27" s="31">
        <v>14</v>
      </c>
      <c r="D27" s="36"/>
      <c r="E27" s="36"/>
      <c r="F27" s="52">
        <v>10.199999999999999</v>
      </c>
      <c r="G27" s="9"/>
      <c r="H27" s="9"/>
      <c r="I27" s="36">
        <v>0.1</v>
      </c>
      <c r="J27" s="36">
        <v>1</v>
      </c>
      <c r="K27" s="2"/>
      <c r="L27" s="38" t="str">
        <f t="shared" si="1"/>
        <v/>
      </c>
      <c r="M27" s="37" t="str">
        <f t="shared" si="0"/>
        <v/>
      </c>
      <c r="N27" s="38" t="str">
        <f t="shared" si="2"/>
        <v/>
      </c>
      <c r="O27" s="37" t="str">
        <f t="shared" si="3"/>
        <v/>
      </c>
      <c r="P27" s="36"/>
      <c r="Q27" s="38" t="str">
        <f t="shared" si="4"/>
        <v/>
      </c>
      <c r="R27" s="37" t="str">
        <f t="shared" si="5"/>
        <v/>
      </c>
      <c r="S27" s="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x14ac:dyDescent="0.3">
      <c r="A28" s="4"/>
      <c r="B28" s="2"/>
      <c r="C28" s="31">
        <v>15</v>
      </c>
      <c r="D28" s="36"/>
      <c r="E28" s="36"/>
      <c r="F28" s="52">
        <v>10.199999999999999</v>
      </c>
      <c r="G28" s="9"/>
      <c r="H28" s="9"/>
      <c r="I28" s="36">
        <v>0.1</v>
      </c>
      <c r="J28" s="36">
        <v>1</v>
      </c>
      <c r="K28" s="2"/>
      <c r="L28" s="38" t="str">
        <f t="shared" si="1"/>
        <v/>
      </c>
      <c r="M28" s="37" t="str">
        <f t="shared" si="0"/>
        <v/>
      </c>
      <c r="N28" s="38" t="str">
        <f t="shared" si="2"/>
        <v/>
      </c>
      <c r="O28" s="37" t="str">
        <f t="shared" si="3"/>
        <v/>
      </c>
      <c r="P28" s="36"/>
      <c r="Q28" s="38" t="str">
        <f t="shared" si="4"/>
        <v/>
      </c>
      <c r="R28" s="37" t="str">
        <f t="shared" si="5"/>
        <v/>
      </c>
      <c r="S28" s="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x14ac:dyDescent="0.3">
      <c r="A29" s="4"/>
      <c r="B29" s="2"/>
      <c r="C29" s="31">
        <v>16</v>
      </c>
      <c r="D29" s="36"/>
      <c r="E29" s="36"/>
      <c r="F29" s="52">
        <v>10.199999999999999</v>
      </c>
      <c r="G29" s="9"/>
      <c r="H29" s="9"/>
      <c r="I29" s="36">
        <v>0.1</v>
      </c>
      <c r="J29" s="36">
        <v>1</v>
      </c>
      <c r="K29" s="2"/>
      <c r="L29" s="38" t="str">
        <f t="shared" si="1"/>
        <v/>
      </c>
      <c r="M29" s="37" t="str">
        <f t="shared" si="0"/>
        <v/>
      </c>
      <c r="N29" s="38" t="str">
        <f t="shared" si="2"/>
        <v/>
      </c>
      <c r="O29" s="37" t="str">
        <f t="shared" si="3"/>
        <v/>
      </c>
      <c r="P29" s="36"/>
      <c r="Q29" s="38" t="str">
        <f t="shared" si="4"/>
        <v/>
      </c>
      <c r="R29" s="37" t="str">
        <f t="shared" si="5"/>
        <v/>
      </c>
      <c r="S29" s="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x14ac:dyDescent="0.3">
      <c r="A30" s="4"/>
      <c r="B30" s="2"/>
      <c r="C30" s="31">
        <v>17</v>
      </c>
      <c r="D30" s="36"/>
      <c r="E30" s="36"/>
      <c r="F30" s="52">
        <v>10.199999999999999</v>
      </c>
      <c r="G30" s="9"/>
      <c r="H30" s="9"/>
      <c r="I30" s="36">
        <v>0.1</v>
      </c>
      <c r="J30" s="36">
        <v>1</v>
      </c>
      <c r="K30" s="2"/>
      <c r="L30" s="38" t="str">
        <f t="shared" si="1"/>
        <v/>
      </c>
      <c r="M30" s="37" t="str">
        <f t="shared" si="0"/>
        <v/>
      </c>
      <c r="N30" s="38" t="str">
        <f t="shared" si="2"/>
        <v/>
      </c>
      <c r="O30" s="37" t="str">
        <f t="shared" si="3"/>
        <v/>
      </c>
      <c r="P30" s="36"/>
      <c r="Q30" s="38" t="str">
        <f t="shared" si="4"/>
        <v/>
      </c>
      <c r="R30" s="37" t="str">
        <f t="shared" si="5"/>
        <v/>
      </c>
      <c r="S30" s="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x14ac:dyDescent="0.3">
      <c r="A31" s="4"/>
      <c r="B31" s="2"/>
      <c r="C31" s="31">
        <v>18</v>
      </c>
      <c r="D31" s="36"/>
      <c r="E31" s="36"/>
      <c r="F31" s="52">
        <v>10.199999999999999</v>
      </c>
      <c r="G31" s="9"/>
      <c r="H31" s="9"/>
      <c r="I31" s="36">
        <v>0.1</v>
      </c>
      <c r="J31" s="36">
        <v>1</v>
      </c>
      <c r="K31" s="2"/>
      <c r="L31" s="38" t="str">
        <f t="shared" si="1"/>
        <v/>
      </c>
      <c r="M31" s="37" t="str">
        <f t="shared" si="0"/>
        <v/>
      </c>
      <c r="N31" s="38" t="str">
        <f t="shared" si="2"/>
        <v/>
      </c>
      <c r="O31" s="37" t="str">
        <f t="shared" si="3"/>
        <v/>
      </c>
      <c r="P31" s="36"/>
      <c r="Q31" s="38" t="str">
        <f t="shared" si="4"/>
        <v/>
      </c>
      <c r="R31" s="37" t="str">
        <f t="shared" si="5"/>
        <v/>
      </c>
      <c r="S31" s="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x14ac:dyDescent="0.3">
      <c r="A32" s="4"/>
      <c r="B32" s="2"/>
      <c r="C32" s="31">
        <v>19</v>
      </c>
      <c r="D32" s="36"/>
      <c r="E32" s="36"/>
      <c r="F32" s="52">
        <v>10.199999999999999</v>
      </c>
      <c r="G32" s="9"/>
      <c r="H32" s="9"/>
      <c r="I32" s="36">
        <v>0.1</v>
      </c>
      <c r="J32" s="36">
        <v>1</v>
      </c>
      <c r="K32" s="2"/>
      <c r="L32" s="38" t="str">
        <f t="shared" si="1"/>
        <v/>
      </c>
      <c r="M32" s="37" t="str">
        <f t="shared" si="0"/>
        <v/>
      </c>
      <c r="N32" s="38" t="str">
        <f t="shared" si="2"/>
        <v/>
      </c>
      <c r="O32" s="37" t="str">
        <f t="shared" si="3"/>
        <v/>
      </c>
      <c r="P32" s="36"/>
      <c r="Q32" s="38" t="str">
        <f t="shared" si="4"/>
        <v/>
      </c>
      <c r="R32" s="37" t="str">
        <f t="shared" si="5"/>
        <v/>
      </c>
      <c r="S32" s="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x14ac:dyDescent="0.3">
      <c r="A33" s="4"/>
      <c r="B33" s="2"/>
      <c r="C33" s="31">
        <v>20</v>
      </c>
      <c r="D33" s="36"/>
      <c r="E33" s="36"/>
      <c r="F33" s="52">
        <v>10.199999999999999</v>
      </c>
      <c r="G33" s="9"/>
      <c r="H33" s="9"/>
      <c r="I33" s="36">
        <v>0.1</v>
      </c>
      <c r="J33" s="36">
        <v>1</v>
      </c>
      <c r="K33" s="2"/>
      <c r="L33" s="38" t="str">
        <f t="shared" si="1"/>
        <v/>
      </c>
      <c r="M33" s="37" t="str">
        <f t="shared" si="0"/>
        <v/>
      </c>
      <c r="N33" s="38" t="str">
        <f t="shared" si="2"/>
        <v/>
      </c>
      <c r="O33" s="37" t="str">
        <f t="shared" si="3"/>
        <v/>
      </c>
      <c r="P33" s="36"/>
      <c r="Q33" s="38" t="str">
        <f t="shared" si="4"/>
        <v/>
      </c>
      <c r="R33" s="37" t="str">
        <f t="shared" si="5"/>
        <v/>
      </c>
      <c r="S33" s="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x14ac:dyDescent="0.3">
      <c r="A34" s="4"/>
      <c r="B34" s="2"/>
      <c r="C34" s="31">
        <v>21</v>
      </c>
      <c r="D34" s="36"/>
      <c r="E34" s="36"/>
      <c r="F34" s="52">
        <v>10.199999999999999</v>
      </c>
      <c r="G34" s="9"/>
      <c r="H34" s="9"/>
      <c r="I34" s="36">
        <v>0.1</v>
      </c>
      <c r="J34" s="36">
        <v>1</v>
      </c>
      <c r="K34" s="2"/>
      <c r="L34" s="38" t="str">
        <f t="shared" si="1"/>
        <v/>
      </c>
      <c r="M34" s="37" t="str">
        <f t="shared" si="0"/>
        <v/>
      </c>
      <c r="N34" s="38" t="str">
        <f t="shared" si="2"/>
        <v/>
      </c>
      <c r="O34" s="37" t="str">
        <f t="shared" si="3"/>
        <v/>
      </c>
      <c r="P34" s="36"/>
      <c r="Q34" s="38" t="str">
        <f t="shared" si="4"/>
        <v/>
      </c>
      <c r="R34" s="37" t="str">
        <f t="shared" si="5"/>
        <v/>
      </c>
      <c r="S34" s="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x14ac:dyDescent="0.3">
      <c r="A35" s="4"/>
      <c r="B35" s="2"/>
      <c r="C35" s="31">
        <v>22</v>
      </c>
      <c r="D35" s="36"/>
      <c r="E35" s="36"/>
      <c r="F35" s="52">
        <v>10.199999999999999</v>
      </c>
      <c r="G35" s="9"/>
      <c r="H35" s="9"/>
      <c r="I35" s="36">
        <v>0.1</v>
      </c>
      <c r="J35" s="36">
        <v>1</v>
      </c>
      <c r="K35" s="2"/>
      <c r="L35" s="38" t="str">
        <f t="shared" si="1"/>
        <v/>
      </c>
      <c r="M35" s="37" t="str">
        <f t="shared" si="0"/>
        <v/>
      </c>
      <c r="N35" s="38" t="str">
        <f t="shared" si="2"/>
        <v/>
      </c>
      <c r="O35" s="37" t="str">
        <f t="shared" si="3"/>
        <v/>
      </c>
      <c r="P35" s="36"/>
      <c r="Q35" s="38" t="str">
        <f t="shared" si="4"/>
        <v/>
      </c>
      <c r="R35" s="37" t="str">
        <f t="shared" si="5"/>
        <v/>
      </c>
      <c r="S35" s="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x14ac:dyDescent="0.3">
      <c r="A36" s="4"/>
      <c r="B36" s="2"/>
      <c r="C36" s="31">
        <v>23</v>
      </c>
      <c r="D36" s="36"/>
      <c r="E36" s="36"/>
      <c r="F36" s="52">
        <v>10.199999999999999</v>
      </c>
      <c r="G36" s="9"/>
      <c r="H36" s="9"/>
      <c r="I36" s="36">
        <v>0.1</v>
      </c>
      <c r="J36" s="36">
        <v>1</v>
      </c>
      <c r="K36" s="2"/>
      <c r="L36" s="38" t="str">
        <f t="shared" si="1"/>
        <v/>
      </c>
      <c r="M36" s="37" t="str">
        <f t="shared" si="0"/>
        <v/>
      </c>
      <c r="N36" s="38" t="str">
        <f t="shared" si="2"/>
        <v/>
      </c>
      <c r="O36" s="37" t="str">
        <f t="shared" si="3"/>
        <v/>
      </c>
      <c r="P36" s="36"/>
      <c r="Q36" s="38" t="str">
        <f t="shared" si="4"/>
        <v/>
      </c>
      <c r="R36" s="37" t="str">
        <f t="shared" si="5"/>
        <v/>
      </c>
      <c r="S36" s="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3">
      <c r="A37" s="4"/>
      <c r="B37" s="2"/>
      <c r="C37" s="31">
        <v>24</v>
      </c>
      <c r="D37" s="36"/>
      <c r="E37" s="36"/>
      <c r="F37" s="52">
        <v>10.199999999999999</v>
      </c>
      <c r="G37" s="9"/>
      <c r="H37" s="9"/>
      <c r="I37" s="36">
        <v>0.1</v>
      </c>
      <c r="J37" s="36">
        <v>1</v>
      </c>
      <c r="K37" s="2"/>
      <c r="L37" s="38" t="str">
        <f t="shared" si="1"/>
        <v/>
      </c>
      <c r="M37" s="37" t="str">
        <f t="shared" si="0"/>
        <v/>
      </c>
      <c r="N37" s="38" t="str">
        <f t="shared" si="2"/>
        <v/>
      </c>
      <c r="O37" s="37" t="str">
        <f t="shared" si="3"/>
        <v/>
      </c>
      <c r="P37" s="36"/>
      <c r="Q37" s="38" t="str">
        <f t="shared" si="4"/>
        <v/>
      </c>
      <c r="R37" s="37" t="str">
        <f t="shared" si="5"/>
        <v/>
      </c>
      <c r="S37" s="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3">
      <c r="A38" s="4"/>
      <c r="B38" s="2"/>
      <c r="C38" s="31">
        <v>25</v>
      </c>
      <c r="D38" s="36"/>
      <c r="E38" s="36"/>
      <c r="F38" s="52">
        <v>10.199999999999999</v>
      </c>
      <c r="G38" s="9"/>
      <c r="H38" s="9"/>
      <c r="I38" s="36">
        <v>0.1</v>
      </c>
      <c r="J38" s="36">
        <v>1</v>
      </c>
      <c r="K38" s="2"/>
      <c r="L38" s="38" t="str">
        <f t="shared" si="1"/>
        <v/>
      </c>
      <c r="M38" s="37" t="str">
        <f t="shared" si="0"/>
        <v/>
      </c>
      <c r="N38" s="38" t="str">
        <f t="shared" si="2"/>
        <v/>
      </c>
      <c r="O38" s="37" t="str">
        <f t="shared" si="3"/>
        <v/>
      </c>
      <c r="P38" s="36"/>
      <c r="Q38" s="38" t="str">
        <f t="shared" si="4"/>
        <v/>
      </c>
      <c r="R38" s="37" t="str">
        <f t="shared" si="5"/>
        <v/>
      </c>
      <c r="S38" s="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x14ac:dyDescent="0.3">
      <c r="A39" s="4"/>
      <c r="B39" s="2"/>
      <c r="C39" s="31">
        <v>26</v>
      </c>
      <c r="D39" s="36"/>
      <c r="E39" s="36"/>
      <c r="F39" s="52">
        <v>10.199999999999999</v>
      </c>
      <c r="G39" s="9"/>
      <c r="H39" s="9"/>
      <c r="I39" s="36">
        <v>0.1</v>
      </c>
      <c r="J39" s="36">
        <v>1</v>
      </c>
      <c r="K39" s="2"/>
      <c r="L39" s="38" t="str">
        <f t="shared" si="1"/>
        <v/>
      </c>
      <c r="M39" s="37" t="str">
        <f t="shared" si="0"/>
        <v/>
      </c>
      <c r="N39" s="38" t="str">
        <f t="shared" si="2"/>
        <v/>
      </c>
      <c r="O39" s="37" t="str">
        <f t="shared" si="3"/>
        <v/>
      </c>
      <c r="P39" s="36"/>
      <c r="Q39" s="38" t="str">
        <f t="shared" si="4"/>
        <v/>
      </c>
      <c r="R39" s="37" t="str">
        <f t="shared" si="5"/>
        <v/>
      </c>
      <c r="S39" s="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x14ac:dyDescent="0.3">
      <c r="A40" s="4"/>
      <c r="B40" s="2"/>
      <c r="C40" s="31">
        <v>27</v>
      </c>
      <c r="D40" s="36"/>
      <c r="E40" s="36"/>
      <c r="F40" s="52">
        <v>10.199999999999999</v>
      </c>
      <c r="G40" s="9"/>
      <c r="H40" s="9"/>
      <c r="I40" s="36">
        <v>0.1</v>
      </c>
      <c r="J40" s="36">
        <v>1</v>
      </c>
      <c r="K40" s="2"/>
      <c r="L40" s="38" t="str">
        <f t="shared" si="1"/>
        <v/>
      </c>
      <c r="M40" s="37" t="str">
        <f t="shared" si="0"/>
        <v/>
      </c>
      <c r="N40" s="38" t="str">
        <f t="shared" si="2"/>
        <v/>
      </c>
      <c r="O40" s="37" t="str">
        <f>N40</f>
        <v/>
      </c>
      <c r="P40" s="36"/>
      <c r="Q40" s="38" t="str">
        <f t="shared" si="4"/>
        <v/>
      </c>
      <c r="R40" s="37" t="str">
        <f t="shared" si="5"/>
        <v/>
      </c>
      <c r="S40" s="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x14ac:dyDescent="0.3">
      <c r="A41" s="4"/>
      <c r="B41" s="2"/>
      <c r="C41" s="31">
        <v>28</v>
      </c>
      <c r="D41" s="36"/>
      <c r="E41" s="36"/>
      <c r="F41" s="52">
        <v>10.199999999999999</v>
      </c>
      <c r="G41" s="9"/>
      <c r="H41" s="9"/>
      <c r="I41" s="36">
        <v>0.1</v>
      </c>
      <c r="J41" s="36">
        <v>1</v>
      </c>
      <c r="K41" s="2"/>
      <c r="L41" s="38" t="str">
        <f t="shared" si="1"/>
        <v/>
      </c>
      <c r="M41" s="37" t="str">
        <f t="shared" si="0"/>
        <v/>
      </c>
      <c r="N41" s="38" t="str">
        <f t="shared" si="2"/>
        <v/>
      </c>
      <c r="O41" s="37" t="str">
        <f t="shared" si="3"/>
        <v/>
      </c>
      <c r="P41" s="36"/>
      <c r="Q41" s="38" t="str">
        <f t="shared" si="4"/>
        <v/>
      </c>
      <c r="R41" s="37" t="str">
        <f t="shared" si="5"/>
        <v/>
      </c>
      <c r="S41" s="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x14ac:dyDescent="0.3">
      <c r="A42" s="4"/>
      <c r="B42" s="2"/>
      <c r="C42" s="31">
        <v>29</v>
      </c>
      <c r="D42" s="36"/>
      <c r="E42" s="36"/>
      <c r="F42" s="52">
        <v>10.199999999999999</v>
      </c>
      <c r="G42" s="9"/>
      <c r="H42" s="9"/>
      <c r="I42" s="36">
        <v>0.1</v>
      </c>
      <c r="J42" s="36">
        <v>1</v>
      </c>
      <c r="K42" s="2"/>
      <c r="L42" s="38" t="str">
        <f t="shared" si="1"/>
        <v/>
      </c>
      <c r="M42" s="37" t="str">
        <f t="shared" si="0"/>
        <v/>
      </c>
      <c r="N42" s="38" t="str">
        <f t="shared" si="2"/>
        <v/>
      </c>
      <c r="O42" s="37" t="str">
        <f t="shared" si="3"/>
        <v/>
      </c>
      <c r="P42" s="36"/>
      <c r="Q42" s="38" t="str">
        <f t="shared" si="4"/>
        <v/>
      </c>
      <c r="R42" s="37" t="str">
        <f t="shared" si="5"/>
        <v/>
      </c>
      <c r="S42" s="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x14ac:dyDescent="0.3">
      <c r="A43" s="4"/>
      <c r="B43" s="2"/>
      <c r="C43" s="31">
        <v>30</v>
      </c>
      <c r="D43" s="36"/>
      <c r="E43" s="36"/>
      <c r="F43" s="52">
        <v>10.199999999999999</v>
      </c>
      <c r="G43" s="9"/>
      <c r="H43" s="9"/>
      <c r="I43" s="36">
        <v>0.1</v>
      </c>
      <c r="J43" s="36">
        <v>1</v>
      </c>
      <c r="K43" s="2"/>
      <c r="L43" s="38" t="str">
        <f t="shared" si="1"/>
        <v/>
      </c>
      <c r="M43" s="37" t="str">
        <f t="shared" si="0"/>
        <v/>
      </c>
      <c r="N43" s="38" t="str">
        <f t="shared" si="2"/>
        <v/>
      </c>
      <c r="O43" s="37" t="str">
        <f t="shared" si="3"/>
        <v/>
      </c>
      <c r="P43" s="36"/>
      <c r="Q43" s="38" t="str">
        <f t="shared" si="4"/>
        <v/>
      </c>
      <c r="R43" s="37" t="str">
        <f t="shared" si="5"/>
        <v/>
      </c>
      <c r="S43" s="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x14ac:dyDescent="0.3">
      <c r="A44" s="4"/>
      <c r="B44" s="2"/>
      <c r="C44" s="31">
        <v>31</v>
      </c>
      <c r="D44" s="36"/>
      <c r="E44" s="36"/>
      <c r="F44" s="52">
        <v>10.199999999999999</v>
      </c>
      <c r="G44" s="9"/>
      <c r="H44" s="9"/>
      <c r="I44" s="36">
        <v>0.1</v>
      </c>
      <c r="J44" s="36">
        <v>1</v>
      </c>
      <c r="K44" s="2"/>
      <c r="L44" s="38" t="str">
        <f t="shared" si="1"/>
        <v/>
      </c>
      <c r="M44" s="37" t="str">
        <f t="shared" si="0"/>
        <v/>
      </c>
      <c r="N44" s="38" t="str">
        <f t="shared" si="2"/>
        <v/>
      </c>
      <c r="O44" s="37" t="str">
        <f t="shared" si="3"/>
        <v/>
      </c>
      <c r="P44" s="36"/>
      <c r="Q44" s="38" t="str">
        <f t="shared" si="4"/>
        <v/>
      </c>
      <c r="R44" s="37" t="str">
        <f t="shared" si="5"/>
        <v/>
      </c>
      <c r="S44" s="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x14ac:dyDescent="0.3">
      <c r="A45" s="4"/>
      <c r="B45" s="2"/>
      <c r="C45" s="31">
        <v>32</v>
      </c>
      <c r="D45" s="36"/>
      <c r="E45" s="36"/>
      <c r="F45" s="52">
        <v>10.199999999999999</v>
      </c>
      <c r="G45" s="9"/>
      <c r="H45" s="9"/>
      <c r="I45" s="36">
        <v>0.1</v>
      </c>
      <c r="J45" s="36">
        <v>1</v>
      </c>
      <c r="K45" s="2"/>
      <c r="L45" s="38" t="str">
        <f t="shared" si="1"/>
        <v/>
      </c>
      <c r="M45" s="37" t="str">
        <f t="shared" si="0"/>
        <v/>
      </c>
      <c r="N45" s="38" t="str">
        <f t="shared" si="2"/>
        <v/>
      </c>
      <c r="O45" s="37" t="str">
        <f t="shared" si="3"/>
        <v/>
      </c>
      <c r="P45" s="36"/>
      <c r="Q45" s="38" t="str">
        <f t="shared" si="4"/>
        <v/>
      </c>
      <c r="R45" s="37" t="str">
        <f t="shared" si="5"/>
        <v/>
      </c>
      <c r="S45" s="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x14ac:dyDescent="0.3">
      <c r="A46" s="4"/>
      <c r="B46" s="2"/>
      <c r="C46" s="31">
        <v>33</v>
      </c>
      <c r="D46" s="36"/>
      <c r="E46" s="36"/>
      <c r="F46" s="52">
        <v>10.199999999999999</v>
      </c>
      <c r="G46" s="9"/>
      <c r="H46" s="9"/>
      <c r="I46" s="36">
        <v>0.1</v>
      </c>
      <c r="J46" s="36">
        <v>1</v>
      </c>
      <c r="K46" s="2"/>
      <c r="L46" s="38" t="str">
        <f t="shared" si="1"/>
        <v/>
      </c>
      <c r="M46" s="37" t="str">
        <f t="shared" si="0"/>
        <v/>
      </c>
      <c r="N46" s="38" t="str">
        <f t="shared" si="2"/>
        <v/>
      </c>
      <c r="O46" s="37" t="str">
        <f t="shared" si="3"/>
        <v/>
      </c>
      <c r="P46" s="36"/>
      <c r="Q46" s="38" t="str">
        <f t="shared" si="4"/>
        <v/>
      </c>
      <c r="R46" s="37" t="str">
        <f t="shared" si="5"/>
        <v/>
      </c>
      <c r="S46" s="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x14ac:dyDescent="0.3">
      <c r="A47" s="4"/>
      <c r="B47" s="2"/>
      <c r="C47" s="31">
        <v>34</v>
      </c>
      <c r="D47" s="36"/>
      <c r="E47" s="36"/>
      <c r="F47" s="52">
        <v>10.199999999999999</v>
      </c>
      <c r="G47" s="9"/>
      <c r="H47" s="9"/>
      <c r="I47" s="36">
        <v>0.1</v>
      </c>
      <c r="J47" s="36">
        <v>1</v>
      </c>
      <c r="K47" s="2"/>
      <c r="L47" s="38" t="str">
        <f t="shared" si="1"/>
        <v/>
      </c>
      <c r="M47" s="37" t="str">
        <f t="shared" si="0"/>
        <v/>
      </c>
      <c r="N47" s="38" t="str">
        <f t="shared" si="2"/>
        <v/>
      </c>
      <c r="O47" s="37" t="str">
        <f t="shared" si="3"/>
        <v/>
      </c>
      <c r="P47" s="36"/>
      <c r="Q47" s="38" t="str">
        <f t="shared" si="4"/>
        <v/>
      </c>
      <c r="R47" s="37" t="str">
        <f t="shared" si="5"/>
        <v/>
      </c>
      <c r="S47" s="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x14ac:dyDescent="0.3">
      <c r="A48" s="4"/>
      <c r="B48" s="2"/>
      <c r="C48" s="31">
        <v>35</v>
      </c>
      <c r="D48" s="36"/>
      <c r="E48" s="36"/>
      <c r="F48" s="52">
        <v>10.199999999999999</v>
      </c>
      <c r="G48" s="9"/>
      <c r="H48" s="9"/>
      <c r="I48" s="36">
        <v>0.1</v>
      </c>
      <c r="J48" s="36">
        <v>1</v>
      </c>
      <c r="K48" s="2"/>
      <c r="L48" s="38" t="str">
        <f t="shared" si="1"/>
        <v/>
      </c>
      <c r="M48" s="37" t="str">
        <f t="shared" si="0"/>
        <v/>
      </c>
      <c r="N48" s="38" t="str">
        <f t="shared" si="2"/>
        <v/>
      </c>
      <c r="O48" s="37" t="str">
        <f t="shared" si="3"/>
        <v/>
      </c>
      <c r="P48" s="36"/>
      <c r="Q48" s="38" t="str">
        <f t="shared" si="4"/>
        <v/>
      </c>
      <c r="R48" s="37" t="str">
        <f t="shared" si="5"/>
        <v/>
      </c>
      <c r="S48" s="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9" x14ac:dyDescent="0.3">
      <c r="A49" s="4"/>
      <c r="B49" s="2"/>
      <c r="C49" s="31">
        <v>36</v>
      </c>
      <c r="D49" s="36"/>
      <c r="E49" s="36"/>
      <c r="F49" s="52">
        <v>10.199999999999999</v>
      </c>
      <c r="G49" s="9"/>
      <c r="H49" s="9"/>
      <c r="I49" s="36">
        <v>0.1</v>
      </c>
      <c r="J49" s="36">
        <v>1</v>
      </c>
      <c r="K49" s="2"/>
      <c r="L49" s="38" t="str">
        <f t="shared" si="1"/>
        <v/>
      </c>
      <c r="M49" s="37" t="str">
        <f t="shared" si="0"/>
        <v/>
      </c>
      <c r="N49" s="38" t="str">
        <f t="shared" si="2"/>
        <v/>
      </c>
      <c r="O49" s="37" t="str">
        <f t="shared" si="3"/>
        <v/>
      </c>
      <c r="P49" s="36"/>
      <c r="Q49" s="38" t="str">
        <f t="shared" si="4"/>
        <v/>
      </c>
      <c r="R49" s="37" t="str">
        <f t="shared" si="5"/>
        <v/>
      </c>
      <c r="S49" s="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9" x14ac:dyDescent="0.3">
      <c r="A50" s="4"/>
      <c r="B50" s="2"/>
      <c r="C50" s="31">
        <v>37</v>
      </c>
      <c r="D50" s="36"/>
      <c r="E50" s="36"/>
      <c r="F50" s="52">
        <v>10.199999999999999</v>
      </c>
      <c r="G50" s="9"/>
      <c r="H50" s="9"/>
      <c r="I50" s="36">
        <v>0.1</v>
      </c>
      <c r="J50" s="36">
        <v>1</v>
      </c>
      <c r="K50" s="2"/>
      <c r="L50" s="38" t="str">
        <f t="shared" si="1"/>
        <v/>
      </c>
      <c r="M50" s="37" t="str">
        <f t="shared" si="0"/>
        <v/>
      </c>
      <c r="N50" s="38" t="str">
        <f t="shared" si="2"/>
        <v/>
      </c>
      <c r="O50" s="37" t="str">
        <f t="shared" si="3"/>
        <v/>
      </c>
      <c r="P50" s="36"/>
      <c r="Q50" s="38" t="str">
        <f t="shared" si="4"/>
        <v/>
      </c>
      <c r="R50" s="37" t="str">
        <f t="shared" si="5"/>
        <v/>
      </c>
      <c r="S50" s="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9" x14ac:dyDescent="0.3">
      <c r="A51" s="4"/>
      <c r="B51" s="2"/>
      <c r="C51" s="31">
        <v>38</v>
      </c>
      <c r="D51" s="36"/>
      <c r="E51" s="36"/>
      <c r="F51" s="52">
        <v>10.199999999999999</v>
      </c>
      <c r="G51" s="9"/>
      <c r="H51" s="9"/>
      <c r="I51" s="36">
        <v>0.1</v>
      </c>
      <c r="J51" s="36">
        <v>1</v>
      </c>
      <c r="K51" s="2"/>
      <c r="L51" s="38" t="str">
        <f t="shared" si="1"/>
        <v/>
      </c>
      <c r="M51" s="37" t="str">
        <f t="shared" si="0"/>
        <v/>
      </c>
      <c r="N51" s="38" t="str">
        <f t="shared" si="2"/>
        <v/>
      </c>
      <c r="O51" s="37" t="str">
        <f>N51</f>
        <v/>
      </c>
      <c r="P51" s="36"/>
      <c r="Q51" s="38" t="str">
        <f t="shared" si="4"/>
        <v/>
      </c>
      <c r="R51" s="37" t="str">
        <f t="shared" si="5"/>
        <v/>
      </c>
      <c r="S51" s="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9" x14ac:dyDescent="0.3">
      <c r="A52" s="4"/>
      <c r="B52" s="2"/>
      <c r="C52" s="31">
        <v>39</v>
      </c>
      <c r="D52" s="36"/>
      <c r="E52" s="36"/>
      <c r="F52" s="52">
        <v>10.199999999999999</v>
      </c>
      <c r="G52" s="9"/>
      <c r="H52" s="9"/>
      <c r="I52" s="36">
        <v>0.1</v>
      </c>
      <c r="J52" s="36">
        <v>1</v>
      </c>
      <c r="K52" s="2"/>
      <c r="L52" s="38" t="str">
        <f t="shared" si="1"/>
        <v/>
      </c>
      <c r="M52" s="37" t="str">
        <f t="shared" si="0"/>
        <v/>
      </c>
      <c r="N52" s="38" t="str">
        <f t="shared" si="2"/>
        <v/>
      </c>
      <c r="O52" s="37" t="str">
        <f t="shared" si="3"/>
        <v/>
      </c>
      <c r="P52" s="36"/>
      <c r="Q52" s="38" t="str">
        <f t="shared" si="4"/>
        <v/>
      </c>
      <c r="R52" s="37" t="str">
        <f t="shared" si="5"/>
        <v/>
      </c>
      <c r="S52" s="2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9" x14ac:dyDescent="0.3">
      <c r="A53" s="4"/>
      <c r="B53" s="2"/>
      <c r="C53" s="31">
        <v>40</v>
      </c>
      <c r="D53" s="36"/>
      <c r="E53" s="36"/>
      <c r="F53" s="52">
        <v>10.199999999999999</v>
      </c>
      <c r="G53" s="9"/>
      <c r="H53" s="9"/>
      <c r="I53" s="36">
        <v>0.1</v>
      </c>
      <c r="J53" s="36">
        <v>1</v>
      </c>
      <c r="K53" s="2"/>
      <c r="L53" s="38" t="str">
        <f t="shared" si="1"/>
        <v/>
      </c>
      <c r="M53" s="37" t="str">
        <f t="shared" si="0"/>
        <v/>
      </c>
      <c r="N53" s="38" t="str">
        <f t="shared" si="2"/>
        <v/>
      </c>
      <c r="O53" s="37" t="str">
        <f t="shared" si="3"/>
        <v/>
      </c>
      <c r="P53" s="36"/>
      <c r="Q53" s="38" t="str">
        <f t="shared" si="4"/>
        <v/>
      </c>
      <c r="R53" s="37" t="str">
        <f t="shared" si="5"/>
        <v/>
      </c>
      <c r="S53" s="2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9" x14ac:dyDescent="0.3">
      <c r="A54" s="4"/>
      <c r="B54" s="2"/>
      <c r="C54" s="17"/>
      <c r="D54" s="17"/>
      <c r="E54" s="40"/>
      <c r="F54" s="40"/>
      <c r="G54" s="18"/>
      <c r="H54" s="18"/>
      <c r="I54" s="18"/>
      <c r="J54" s="18"/>
      <c r="K54" s="40"/>
      <c r="L54" s="40"/>
      <c r="M54" s="17"/>
      <c r="N54" s="40"/>
      <c r="O54" s="40"/>
      <c r="P54" s="18"/>
      <c r="Q54" s="17"/>
      <c r="R54" s="18"/>
      <c r="S54" s="18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</row>
    <row r="55" spans="1:59" x14ac:dyDescent="0.3">
      <c r="A55" s="4"/>
      <c r="B55" s="2"/>
      <c r="C55" s="17"/>
      <c r="D55" s="17"/>
      <c r="E55" s="40"/>
      <c r="F55" s="40"/>
      <c r="G55" s="18"/>
      <c r="H55" s="18"/>
      <c r="I55" s="18"/>
      <c r="J55" s="18"/>
      <c r="K55" s="40"/>
      <c r="L55" s="40"/>
      <c r="M55" s="17"/>
      <c r="N55" s="40"/>
      <c r="O55" s="40"/>
      <c r="P55" s="18"/>
      <c r="Q55" s="17"/>
      <c r="R55" s="18"/>
      <c r="S55" s="18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</row>
    <row r="56" spans="1:59" ht="399.9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</row>
  </sheetData>
  <sheetProtection algorithmName="SHA-512" hashValue="pwwmTivP1159+0Aqy7ikiqaIch2cQWx+fJq3YjOhUJr7Lyd2C0H5r1rknb/xSvefRUtsMNJW07Nc65kGdj8GWA==" saltValue="awXsOuipAO868pwXfoQV5w==" spinCount="100000" sheet="1" objects="1" scenarios="1"/>
  <mergeCells count="1">
    <mergeCell ref="E4:J4"/>
  </mergeCells>
  <dataValidations count="2">
    <dataValidation allowBlank="1" showInputMessage="1" sqref="Q11 I11 O13:IV53 O2:O11 P11:P12 K13:L53 N2:N53 E13:J13 M14:M53 J11:L12 M11:O11 N2:IV10 R11:IV12 E2:E11 F2:M3 F5:F11 H9:H12 G9:G11 F7:I8 G5:J6 I9:J10 E54:IV65511 A1:D1048576" xr:uid="{00000000-0002-0000-0100-000000000000}"/>
    <dataValidation type="decimal" errorStyle="warning" allowBlank="1" showInputMessage="1" showErrorMessage="1" error="Input numerical values only." sqref="E14:J53" xr:uid="{00000000-0002-0000-0100-000001000000}">
      <formula1>0.000000001</formula1>
      <formula2>1000000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9" min="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56"/>
  <sheetViews>
    <sheetView zoomScaleNormal="100" workbookViewId="0"/>
  </sheetViews>
  <sheetFormatPr defaultColWidth="12.28515625" defaultRowHeight="15" x14ac:dyDescent="0.3"/>
  <cols>
    <col min="1" max="1" width="0.7109375" style="1" customWidth="1"/>
    <col min="2" max="2" width="1.140625" style="1" customWidth="1"/>
    <col min="3" max="3" width="3.42578125" style="1" customWidth="1"/>
    <col min="4" max="4" width="26.85546875" style="1" customWidth="1"/>
    <col min="5" max="6" width="11.42578125" style="1" customWidth="1"/>
    <col min="7" max="8" width="8.7109375" style="1" customWidth="1"/>
    <col min="9" max="9" width="7.85546875" style="1" customWidth="1"/>
    <col min="10" max="10" width="8.140625" style="1" customWidth="1"/>
    <col min="11" max="11" width="1.7109375" style="1" customWidth="1"/>
    <col min="12" max="12" width="10.7109375" style="1" hidden="1" customWidth="1"/>
    <col min="13" max="13" width="10.7109375" style="1" customWidth="1"/>
    <col min="14" max="14" width="10.7109375" style="1" hidden="1" customWidth="1"/>
    <col min="15" max="16" width="12.7109375" style="1" customWidth="1"/>
    <col min="17" max="17" width="10.7109375" style="1" hidden="1" customWidth="1"/>
    <col min="18" max="18" width="10.7109375" style="1" customWidth="1"/>
    <col min="19" max="19" width="1.7109375" style="1" customWidth="1"/>
    <col min="20" max="21" width="79.42578125" style="4" customWidth="1"/>
    <col min="22" max="59" width="79.42578125" style="1" customWidth="1"/>
    <col min="60" max="16384" width="12.28515625" style="1"/>
  </cols>
  <sheetData>
    <row r="1" spans="1:59" s="68" customFormat="1" ht="7.7" customHeight="1" x14ac:dyDescent="0.3"/>
    <row r="2" spans="1:59" ht="109.5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5" customHeight="1" x14ac:dyDescent="0.3">
      <c r="A3" s="4"/>
      <c r="B3" s="2"/>
      <c r="C3" s="2"/>
      <c r="D3" s="2"/>
      <c r="E3" s="42"/>
      <c r="F3" s="42"/>
      <c r="G3" s="2"/>
      <c r="H3" s="2"/>
      <c r="I3" s="2"/>
      <c r="J3" s="2"/>
      <c r="L3" s="42"/>
      <c r="M3" s="42"/>
      <c r="N3" s="43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3">
      <c r="A4" s="4"/>
      <c r="B4" s="2"/>
      <c r="C4" s="2"/>
      <c r="D4" s="53" t="s">
        <v>10</v>
      </c>
      <c r="E4" s="84"/>
      <c r="F4" s="85"/>
      <c r="G4" s="85"/>
      <c r="H4" s="85"/>
      <c r="I4" s="85"/>
      <c r="J4" s="86"/>
      <c r="K4" s="70"/>
      <c r="L4" s="75"/>
      <c r="M4" s="43"/>
      <c r="N4" s="44"/>
      <c r="O4" s="2"/>
      <c r="P4" s="2"/>
      <c r="Q4" s="2"/>
      <c r="R4" s="33"/>
      <c r="S4" s="2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15.2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43"/>
      <c r="L5" s="43"/>
      <c r="M5" s="43"/>
      <c r="N5" s="42"/>
      <c r="O5" s="2"/>
      <c r="P5" s="2"/>
      <c r="Q5" s="2"/>
      <c r="R5" s="2"/>
      <c r="S5" s="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x14ac:dyDescent="0.3">
      <c r="A6" s="4"/>
      <c r="B6" s="2"/>
      <c r="C6" s="2"/>
      <c r="D6" s="2"/>
      <c r="E6" s="3" t="s">
        <v>16</v>
      </c>
      <c r="F6" s="3"/>
      <c r="H6" s="2"/>
      <c r="I6" s="2"/>
      <c r="J6" s="2"/>
      <c r="K6" s="43"/>
      <c r="L6" s="43"/>
      <c r="M6" s="43"/>
      <c r="N6" s="42"/>
      <c r="O6" s="2"/>
      <c r="P6" s="2"/>
      <c r="Q6" s="2"/>
      <c r="R6" s="2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x14ac:dyDescent="0.3">
      <c r="A7" s="4"/>
      <c r="B7" s="2"/>
      <c r="C7" s="2"/>
      <c r="D7" s="2"/>
      <c r="E7" s="32" t="s">
        <v>21</v>
      </c>
      <c r="F7" s="32" t="s">
        <v>22</v>
      </c>
      <c r="G7" s="32" t="s">
        <v>23</v>
      </c>
      <c r="H7" s="32" t="s">
        <v>24</v>
      </c>
      <c r="I7" s="31" t="s">
        <v>25</v>
      </c>
      <c r="J7" s="43"/>
      <c r="K7" s="43"/>
      <c r="L7" s="43"/>
      <c r="M7" s="43"/>
      <c r="N7" s="43"/>
      <c r="O7" s="2"/>
      <c r="P7" s="2"/>
      <c r="Q7" s="2"/>
      <c r="R7" s="2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x14ac:dyDescent="0.3">
      <c r="A8" s="4"/>
      <c r="B8" s="2"/>
      <c r="C8" s="2"/>
      <c r="D8" s="2"/>
      <c r="E8" s="34"/>
      <c r="F8" s="34"/>
      <c r="G8" s="34"/>
      <c r="H8" s="35"/>
      <c r="I8" s="29">
        <f>IF(COUNT(E8,F8,G8,H8)=0,0,AVERAGE(E8,F8,G8,H8))</f>
        <v>0</v>
      </c>
      <c r="J8" s="43"/>
      <c r="K8" s="43"/>
      <c r="L8" s="43"/>
      <c r="M8" s="43"/>
      <c r="N8" s="43"/>
      <c r="O8" s="2"/>
      <c r="P8" s="2"/>
      <c r="Q8" s="2"/>
      <c r="R8" s="2"/>
      <c r="S8" s="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6.6" customHeight="1" x14ac:dyDescent="0.3">
      <c r="A9" s="4"/>
      <c r="B9" s="2"/>
      <c r="C9" s="2"/>
      <c r="D9" s="2"/>
      <c r="E9" s="39"/>
      <c r="F9" s="39"/>
      <c r="G9" s="39"/>
      <c r="H9" s="2"/>
      <c r="I9" s="2"/>
      <c r="J9" s="2"/>
      <c r="K9" s="43"/>
      <c r="L9" s="43"/>
      <c r="M9" s="43"/>
      <c r="N9" s="45"/>
      <c r="O9" s="2"/>
      <c r="P9" s="2"/>
      <c r="Q9" s="2"/>
      <c r="R9" s="39"/>
      <c r="S9" s="2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3">
      <c r="A10" s="4"/>
      <c r="B10" s="2"/>
      <c r="C10" s="2"/>
      <c r="D10" s="2"/>
      <c r="E10" s="38" t="str">
        <f>IF(AND(ISNUMBER(Replicate_ave),Replicate_ave&gt;0),100/Replicate_ave,"--")</f>
        <v>--</v>
      </c>
      <c r="F10" s="69" t="s">
        <v>48</v>
      </c>
      <c r="G10" s="69"/>
      <c r="H10" s="69"/>
      <c r="I10" s="2"/>
      <c r="J10" s="2"/>
      <c r="K10" s="43"/>
      <c r="L10" s="43"/>
      <c r="M10" s="43"/>
      <c r="N10" s="42"/>
      <c r="O10" s="2"/>
      <c r="P10" s="2"/>
      <c r="Q10" s="2"/>
      <c r="R10" s="2"/>
      <c r="S10" s="2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15.2" customHeight="1" x14ac:dyDescent="0.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43"/>
      <c r="M11" s="2"/>
      <c r="N11" s="2"/>
      <c r="O11" s="2"/>
      <c r="P11" s="2"/>
      <c r="Q11" s="2"/>
      <c r="R11" s="2"/>
      <c r="S11" s="2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3">
      <c r="A12" s="4"/>
      <c r="B12" s="2"/>
      <c r="C12" s="2"/>
      <c r="D12" s="2"/>
      <c r="E12" s="3" t="s">
        <v>28</v>
      </c>
      <c r="F12" s="3"/>
      <c r="G12" s="3" t="s">
        <v>41</v>
      </c>
      <c r="H12" s="2"/>
      <c r="I12" s="3"/>
      <c r="J12" s="2"/>
      <c r="K12" s="2"/>
      <c r="L12" s="2"/>
      <c r="M12" s="3" t="s">
        <v>29</v>
      </c>
      <c r="N12" s="2"/>
      <c r="O12" s="3"/>
      <c r="P12" s="2"/>
      <c r="Q12" s="3" t="s">
        <v>33</v>
      </c>
      <c r="R12" s="2"/>
      <c r="S12" s="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s="8" customFormat="1" ht="60" x14ac:dyDescent="0.2">
      <c r="A13" s="5"/>
      <c r="B13" s="6"/>
      <c r="C13" s="46"/>
      <c r="D13" s="47" t="s">
        <v>0</v>
      </c>
      <c r="E13" s="47" t="s">
        <v>44</v>
      </c>
      <c r="F13" s="47" t="s">
        <v>43</v>
      </c>
      <c r="G13" s="51" t="s">
        <v>31</v>
      </c>
      <c r="H13" s="51" t="s">
        <v>32</v>
      </c>
      <c r="I13" s="47" t="s">
        <v>18</v>
      </c>
      <c r="J13" s="47" t="s">
        <v>50</v>
      </c>
      <c r="K13" s="48"/>
      <c r="L13" s="49"/>
      <c r="M13" s="41" t="s">
        <v>30</v>
      </c>
      <c r="N13" s="50" t="s">
        <v>38</v>
      </c>
      <c r="O13" s="47" t="s">
        <v>38</v>
      </c>
      <c r="P13" s="47" t="s">
        <v>45</v>
      </c>
      <c r="Q13" s="50" t="s">
        <v>20</v>
      </c>
      <c r="R13" s="47" t="s">
        <v>34</v>
      </c>
      <c r="S13" s="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9" x14ac:dyDescent="0.3">
      <c r="A14" s="4"/>
      <c r="B14" s="2"/>
      <c r="C14" s="31">
        <v>1</v>
      </c>
      <c r="D14" s="36"/>
      <c r="E14" s="52"/>
      <c r="F14" s="52"/>
      <c r="G14" s="9"/>
      <c r="H14" s="9"/>
      <c r="I14" s="36">
        <v>0.1</v>
      </c>
      <c r="J14" s="36">
        <v>1</v>
      </c>
      <c r="K14" s="2"/>
      <c r="L14" s="38" t="str">
        <f>IF(OR(COUNT(G14,H14)=0),"",(AVERAGE(G14:H14)))</f>
        <v/>
      </c>
      <c r="M14" s="37" t="str">
        <f t="shared" ref="M14:M53" si="0">L14</f>
        <v/>
      </c>
      <c r="N14" s="38" t="str">
        <f>IF(OR(ISBLANK(LIQUIDS_Sample_volume___mL),ISBLANK(Sample_volume),ISBLANK(Dilution),ISBLANK(LIQUIDS_Extract_Vol.__EV___mL),(Factor="--"),(Sample_ave="")),"",Sample_ave*Factor*LIQUIDS_Extract_Vol.__EV___mL/LIQUIDS_Sample_volume___mL/Sample_volume*Dilution*0.09)</f>
        <v/>
      </c>
      <c r="O14" s="37" t="str">
        <f>N14</f>
        <v/>
      </c>
      <c r="P14" s="36"/>
      <c r="Q14" s="38" t="str">
        <f t="shared" ref="Q14:Q53" si="1">IF(OR(Starch___mg_100_mL="",ISBLANK(Moisture)),"",Starch___mg_100_mL*100/Moisture)</f>
        <v/>
      </c>
      <c r="R14" s="37" t="str">
        <f>Q14</f>
        <v/>
      </c>
      <c r="S14" s="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9" x14ac:dyDescent="0.3">
      <c r="A15" s="4"/>
      <c r="B15" s="2"/>
      <c r="C15" s="31">
        <v>2</v>
      </c>
      <c r="D15" s="36"/>
      <c r="E15" s="52"/>
      <c r="F15" s="52"/>
      <c r="G15" s="9"/>
      <c r="H15" s="9"/>
      <c r="I15" s="36">
        <v>0.1</v>
      </c>
      <c r="J15" s="36">
        <v>1</v>
      </c>
      <c r="K15" s="2"/>
      <c r="L15" s="38" t="str">
        <f t="shared" ref="L15:L53" si="2">IF(OR(COUNT(G15,H15)=0),"",(AVERAGE(G15:H15)))</f>
        <v/>
      </c>
      <c r="M15" s="37" t="str">
        <f t="shared" si="0"/>
        <v/>
      </c>
      <c r="N15" s="38" t="str">
        <f t="shared" ref="N15:N53" si="3">IF(OR(ISBLANK(LIQUIDS_Sample_volume___mL),ISBLANK(Sample_volume),ISBLANK(Dilution),ISBLANK(LIQUIDS_Extract_Vol.__EV___mL),(Factor="--"),(Sample_ave="")),"",Sample_ave*Factor*LIQUIDS_Extract_Vol.__EV___mL/LIQUIDS_Sample_volume___mL/Sample_volume*Dilution*0.09)</f>
        <v/>
      </c>
      <c r="O15" s="37" t="str">
        <f t="shared" ref="O15:O53" si="4">N15</f>
        <v/>
      </c>
      <c r="P15" s="36"/>
      <c r="Q15" s="38" t="str">
        <f t="shared" si="1"/>
        <v/>
      </c>
      <c r="R15" s="37" t="str">
        <f t="shared" ref="R15:R53" si="5">Q15</f>
        <v/>
      </c>
      <c r="S15" s="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pans="1:59" x14ac:dyDescent="0.3">
      <c r="A16" s="4"/>
      <c r="B16" s="2"/>
      <c r="C16" s="31">
        <v>3</v>
      </c>
      <c r="D16" s="36"/>
      <c r="E16" s="52"/>
      <c r="F16" s="52"/>
      <c r="G16" s="9"/>
      <c r="H16" s="9"/>
      <c r="I16" s="36">
        <v>0.1</v>
      </c>
      <c r="J16" s="36">
        <v>1</v>
      </c>
      <c r="K16" s="2"/>
      <c r="L16" s="38" t="str">
        <f t="shared" si="2"/>
        <v/>
      </c>
      <c r="M16" s="37" t="str">
        <f t="shared" si="0"/>
        <v/>
      </c>
      <c r="N16" s="38" t="str">
        <f t="shared" si="3"/>
        <v/>
      </c>
      <c r="O16" s="37" t="str">
        <f t="shared" si="4"/>
        <v/>
      </c>
      <c r="P16" s="36"/>
      <c r="Q16" s="38" t="str">
        <f t="shared" si="1"/>
        <v/>
      </c>
      <c r="R16" s="37" t="str">
        <f t="shared" si="5"/>
        <v/>
      </c>
      <c r="S16" s="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x14ac:dyDescent="0.3">
      <c r="A17" s="4"/>
      <c r="B17" s="2"/>
      <c r="C17" s="31">
        <v>4</v>
      </c>
      <c r="D17" s="36"/>
      <c r="E17" s="52"/>
      <c r="F17" s="52"/>
      <c r="G17" s="9"/>
      <c r="H17" s="9"/>
      <c r="I17" s="36">
        <v>0.1</v>
      </c>
      <c r="J17" s="36">
        <v>1</v>
      </c>
      <c r="K17" s="2"/>
      <c r="L17" s="38" t="str">
        <f t="shared" si="2"/>
        <v/>
      </c>
      <c r="M17" s="37" t="str">
        <f t="shared" si="0"/>
        <v/>
      </c>
      <c r="N17" s="38" t="str">
        <f t="shared" si="3"/>
        <v/>
      </c>
      <c r="O17" s="37" t="str">
        <f t="shared" si="4"/>
        <v/>
      </c>
      <c r="P17" s="36"/>
      <c r="Q17" s="38" t="str">
        <f t="shared" si="1"/>
        <v/>
      </c>
      <c r="R17" s="37" t="str">
        <f t="shared" si="5"/>
        <v/>
      </c>
      <c r="S17" s="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x14ac:dyDescent="0.3">
      <c r="A18" s="4"/>
      <c r="B18" s="2"/>
      <c r="C18" s="31">
        <v>5</v>
      </c>
      <c r="D18" s="36"/>
      <c r="E18" s="52"/>
      <c r="F18" s="52"/>
      <c r="G18" s="9"/>
      <c r="H18" s="9"/>
      <c r="I18" s="36">
        <v>0.1</v>
      </c>
      <c r="J18" s="36">
        <v>1</v>
      </c>
      <c r="K18" s="2"/>
      <c r="L18" s="38" t="str">
        <f t="shared" si="2"/>
        <v/>
      </c>
      <c r="M18" s="37" t="str">
        <f t="shared" si="0"/>
        <v/>
      </c>
      <c r="N18" s="38" t="str">
        <f t="shared" si="3"/>
        <v/>
      </c>
      <c r="O18" s="37" t="str">
        <f t="shared" si="4"/>
        <v/>
      </c>
      <c r="P18" s="36"/>
      <c r="Q18" s="38" t="str">
        <f t="shared" si="1"/>
        <v/>
      </c>
      <c r="R18" s="37" t="str">
        <f t="shared" si="5"/>
        <v/>
      </c>
      <c r="S18" s="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x14ac:dyDescent="0.3">
      <c r="A19" s="4"/>
      <c r="B19" s="2"/>
      <c r="C19" s="31">
        <v>6</v>
      </c>
      <c r="D19" s="36"/>
      <c r="E19" s="52"/>
      <c r="F19" s="52"/>
      <c r="G19" s="9"/>
      <c r="H19" s="9"/>
      <c r="I19" s="36">
        <v>0.1</v>
      </c>
      <c r="J19" s="36">
        <v>1</v>
      </c>
      <c r="K19" s="2"/>
      <c r="L19" s="38" t="str">
        <f t="shared" si="2"/>
        <v/>
      </c>
      <c r="M19" s="37" t="str">
        <f t="shared" si="0"/>
        <v/>
      </c>
      <c r="N19" s="38" t="str">
        <f t="shared" si="3"/>
        <v/>
      </c>
      <c r="O19" s="37" t="str">
        <f t="shared" si="4"/>
        <v/>
      </c>
      <c r="P19" s="36"/>
      <c r="Q19" s="38" t="str">
        <f t="shared" si="1"/>
        <v/>
      </c>
      <c r="R19" s="37" t="str">
        <f t="shared" si="5"/>
        <v/>
      </c>
      <c r="S19" s="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x14ac:dyDescent="0.3">
      <c r="A20" s="4"/>
      <c r="B20" s="2"/>
      <c r="C20" s="31">
        <v>7</v>
      </c>
      <c r="D20" s="36"/>
      <c r="E20" s="52"/>
      <c r="F20" s="52"/>
      <c r="G20" s="9"/>
      <c r="H20" s="9"/>
      <c r="I20" s="36">
        <v>0.1</v>
      </c>
      <c r="J20" s="36">
        <v>1</v>
      </c>
      <c r="K20" s="2"/>
      <c r="L20" s="38" t="str">
        <f t="shared" si="2"/>
        <v/>
      </c>
      <c r="M20" s="37" t="str">
        <f t="shared" si="0"/>
        <v/>
      </c>
      <c r="N20" s="38" t="str">
        <f t="shared" si="3"/>
        <v/>
      </c>
      <c r="O20" s="37" t="str">
        <f t="shared" si="4"/>
        <v/>
      </c>
      <c r="P20" s="36"/>
      <c r="Q20" s="38" t="str">
        <f t="shared" si="1"/>
        <v/>
      </c>
      <c r="R20" s="37" t="str">
        <f t="shared" si="5"/>
        <v/>
      </c>
      <c r="S20" s="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</row>
    <row r="21" spans="1:57" x14ac:dyDescent="0.3">
      <c r="A21" s="4"/>
      <c r="B21" s="2"/>
      <c r="C21" s="31">
        <v>8</v>
      </c>
      <c r="D21" s="36"/>
      <c r="E21" s="52"/>
      <c r="F21" s="52"/>
      <c r="G21" s="9"/>
      <c r="H21" s="9"/>
      <c r="I21" s="36">
        <v>0.1</v>
      </c>
      <c r="J21" s="36">
        <v>1</v>
      </c>
      <c r="K21" s="2"/>
      <c r="L21" s="38" t="str">
        <f t="shared" si="2"/>
        <v/>
      </c>
      <c r="M21" s="37" t="str">
        <f t="shared" si="0"/>
        <v/>
      </c>
      <c r="N21" s="38" t="str">
        <f t="shared" si="3"/>
        <v/>
      </c>
      <c r="O21" s="37" t="str">
        <f t="shared" si="4"/>
        <v/>
      </c>
      <c r="P21" s="36"/>
      <c r="Q21" s="38" t="str">
        <f t="shared" si="1"/>
        <v/>
      </c>
      <c r="R21" s="37" t="str">
        <f t="shared" si="5"/>
        <v/>
      </c>
      <c r="S21" s="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x14ac:dyDescent="0.3">
      <c r="A22" s="4"/>
      <c r="B22" s="2"/>
      <c r="C22" s="31">
        <v>9</v>
      </c>
      <c r="D22" s="36"/>
      <c r="E22" s="52"/>
      <c r="F22" s="52"/>
      <c r="G22" s="9"/>
      <c r="H22" s="9"/>
      <c r="I22" s="36">
        <v>0.1</v>
      </c>
      <c r="J22" s="36">
        <v>1</v>
      </c>
      <c r="K22" s="2"/>
      <c r="L22" s="38" t="str">
        <f t="shared" si="2"/>
        <v/>
      </c>
      <c r="M22" s="37" t="str">
        <f t="shared" si="0"/>
        <v/>
      </c>
      <c r="N22" s="38" t="str">
        <f t="shared" si="3"/>
        <v/>
      </c>
      <c r="O22" s="37" t="str">
        <f t="shared" si="4"/>
        <v/>
      </c>
      <c r="P22" s="36"/>
      <c r="Q22" s="38" t="str">
        <f t="shared" si="1"/>
        <v/>
      </c>
      <c r="R22" s="37" t="str">
        <f t="shared" si="5"/>
        <v/>
      </c>
      <c r="S22" s="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x14ac:dyDescent="0.3">
      <c r="A23" s="4"/>
      <c r="B23" s="2"/>
      <c r="C23" s="31">
        <v>10</v>
      </c>
      <c r="D23" s="36"/>
      <c r="E23" s="52"/>
      <c r="F23" s="52"/>
      <c r="G23" s="9"/>
      <c r="H23" s="9"/>
      <c r="I23" s="36">
        <v>0.1</v>
      </c>
      <c r="J23" s="36">
        <v>1</v>
      </c>
      <c r="K23" s="2"/>
      <c r="L23" s="38" t="str">
        <f t="shared" si="2"/>
        <v/>
      </c>
      <c r="M23" s="37" t="str">
        <f t="shared" si="0"/>
        <v/>
      </c>
      <c r="N23" s="38" t="str">
        <f t="shared" si="3"/>
        <v/>
      </c>
      <c r="O23" s="37" t="str">
        <f t="shared" si="4"/>
        <v/>
      </c>
      <c r="P23" s="36"/>
      <c r="Q23" s="38" t="str">
        <f t="shared" si="1"/>
        <v/>
      </c>
      <c r="R23" s="37" t="str">
        <f t="shared" si="5"/>
        <v/>
      </c>
      <c r="S23" s="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x14ac:dyDescent="0.3">
      <c r="A24" s="4"/>
      <c r="B24" s="2"/>
      <c r="C24" s="31">
        <v>11</v>
      </c>
      <c r="D24" s="36"/>
      <c r="E24" s="52"/>
      <c r="F24" s="52"/>
      <c r="G24" s="9"/>
      <c r="H24" s="9"/>
      <c r="I24" s="36">
        <v>0.1</v>
      </c>
      <c r="J24" s="36">
        <v>1</v>
      </c>
      <c r="K24" s="2"/>
      <c r="L24" s="38" t="str">
        <f t="shared" si="2"/>
        <v/>
      </c>
      <c r="M24" s="37" t="str">
        <f t="shared" si="0"/>
        <v/>
      </c>
      <c r="N24" s="38" t="str">
        <f t="shared" si="3"/>
        <v/>
      </c>
      <c r="O24" s="37" t="str">
        <f t="shared" si="4"/>
        <v/>
      </c>
      <c r="P24" s="36"/>
      <c r="Q24" s="38" t="str">
        <f t="shared" si="1"/>
        <v/>
      </c>
      <c r="R24" s="37" t="str">
        <f t="shared" si="5"/>
        <v/>
      </c>
      <c r="S24" s="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x14ac:dyDescent="0.3">
      <c r="A25" s="4"/>
      <c r="B25" s="2"/>
      <c r="C25" s="31">
        <v>12</v>
      </c>
      <c r="D25" s="36"/>
      <c r="E25" s="52"/>
      <c r="F25" s="52"/>
      <c r="G25" s="9"/>
      <c r="H25" s="9"/>
      <c r="I25" s="36">
        <v>0.1</v>
      </c>
      <c r="J25" s="36">
        <v>1</v>
      </c>
      <c r="K25" s="2"/>
      <c r="L25" s="38" t="str">
        <f t="shared" si="2"/>
        <v/>
      </c>
      <c r="M25" s="37" t="str">
        <f t="shared" si="0"/>
        <v/>
      </c>
      <c r="N25" s="38" t="str">
        <f t="shared" si="3"/>
        <v/>
      </c>
      <c r="O25" s="37" t="str">
        <f t="shared" si="4"/>
        <v/>
      </c>
      <c r="P25" s="36"/>
      <c r="Q25" s="38" t="str">
        <f t="shared" si="1"/>
        <v/>
      </c>
      <c r="R25" s="37" t="str">
        <f t="shared" si="5"/>
        <v/>
      </c>
      <c r="S25" s="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x14ac:dyDescent="0.3">
      <c r="A26" s="4"/>
      <c r="B26" s="2"/>
      <c r="C26" s="31">
        <v>13</v>
      </c>
      <c r="D26" s="36"/>
      <c r="E26" s="52"/>
      <c r="F26" s="52"/>
      <c r="G26" s="9"/>
      <c r="H26" s="9"/>
      <c r="I26" s="36">
        <v>0.1</v>
      </c>
      <c r="J26" s="36">
        <v>1</v>
      </c>
      <c r="K26" s="2"/>
      <c r="L26" s="38" t="str">
        <f t="shared" si="2"/>
        <v/>
      </c>
      <c r="M26" s="37" t="str">
        <f t="shared" si="0"/>
        <v/>
      </c>
      <c r="N26" s="38" t="str">
        <f t="shared" si="3"/>
        <v/>
      </c>
      <c r="O26" s="37" t="str">
        <f t="shared" si="4"/>
        <v/>
      </c>
      <c r="P26" s="36"/>
      <c r="Q26" s="38" t="str">
        <f t="shared" si="1"/>
        <v/>
      </c>
      <c r="R26" s="37" t="str">
        <f t="shared" si="5"/>
        <v/>
      </c>
      <c r="S26" s="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x14ac:dyDescent="0.3">
      <c r="A27" s="4"/>
      <c r="B27" s="2"/>
      <c r="C27" s="31">
        <v>14</v>
      </c>
      <c r="D27" s="36"/>
      <c r="E27" s="52"/>
      <c r="F27" s="52"/>
      <c r="G27" s="9"/>
      <c r="H27" s="9"/>
      <c r="I27" s="36">
        <v>0.1</v>
      </c>
      <c r="J27" s="36">
        <v>1</v>
      </c>
      <c r="K27" s="2"/>
      <c r="L27" s="38" t="str">
        <f t="shared" si="2"/>
        <v/>
      </c>
      <c r="M27" s="37" t="str">
        <f t="shared" si="0"/>
        <v/>
      </c>
      <c r="N27" s="38" t="str">
        <f t="shared" si="3"/>
        <v/>
      </c>
      <c r="O27" s="37" t="str">
        <f t="shared" si="4"/>
        <v/>
      </c>
      <c r="P27" s="36"/>
      <c r="Q27" s="38" t="str">
        <f t="shared" si="1"/>
        <v/>
      </c>
      <c r="R27" s="37" t="str">
        <f t="shared" si="5"/>
        <v/>
      </c>
      <c r="S27" s="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x14ac:dyDescent="0.3">
      <c r="A28" s="4"/>
      <c r="B28" s="2"/>
      <c r="C28" s="31">
        <v>15</v>
      </c>
      <c r="D28" s="36"/>
      <c r="E28" s="52"/>
      <c r="F28" s="52"/>
      <c r="G28" s="9"/>
      <c r="H28" s="9"/>
      <c r="I28" s="36">
        <v>0.1</v>
      </c>
      <c r="J28" s="36">
        <v>1</v>
      </c>
      <c r="K28" s="2"/>
      <c r="L28" s="38" t="str">
        <f t="shared" si="2"/>
        <v/>
      </c>
      <c r="M28" s="37" t="str">
        <f t="shared" si="0"/>
        <v/>
      </c>
      <c r="N28" s="38" t="str">
        <f t="shared" si="3"/>
        <v/>
      </c>
      <c r="O28" s="37" t="str">
        <f t="shared" si="4"/>
        <v/>
      </c>
      <c r="P28" s="36"/>
      <c r="Q28" s="38" t="str">
        <f t="shared" si="1"/>
        <v/>
      </c>
      <c r="R28" s="37" t="str">
        <f t="shared" si="5"/>
        <v/>
      </c>
      <c r="S28" s="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x14ac:dyDescent="0.3">
      <c r="A29" s="4"/>
      <c r="B29" s="2"/>
      <c r="C29" s="31">
        <v>16</v>
      </c>
      <c r="D29" s="36"/>
      <c r="E29" s="52"/>
      <c r="F29" s="52"/>
      <c r="G29" s="9"/>
      <c r="H29" s="9"/>
      <c r="I29" s="36">
        <v>0.1</v>
      </c>
      <c r="J29" s="36">
        <v>1</v>
      </c>
      <c r="K29" s="2"/>
      <c r="L29" s="38" t="str">
        <f t="shared" si="2"/>
        <v/>
      </c>
      <c r="M29" s="37" t="str">
        <f t="shared" si="0"/>
        <v/>
      </c>
      <c r="N29" s="38" t="str">
        <f t="shared" si="3"/>
        <v/>
      </c>
      <c r="O29" s="37" t="str">
        <f t="shared" si="4"/>
        <v/>
      </c>
      <c r="P29" s="36"/>
      <c r="Q29" s="38" t="str">
        <f t="shared" si="1"/>
        <v/>
      </c>
      <c r="R29" s="37" t="str">
        <f t="shared" si="5"/>
        <v/>
      </c>
      <c r="S29" s="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x14ac:dyDescent="0.3">
      <c r="A30" s="4"/>
      <c r="B30" s="2"/>
      <c r="C30" s="31">
        <v>17</v>
      </c>
      <c r="D30" s="36"/>
      <c r="E30" s="52"/>
      <c r="F30" s="52"/>
      <c r="G30" s="9"/>
      <c r="H30" s="9"/>
      <c r="I30" s="36">
        <v>0.1</v>
      </c>
      <c r="J30" s="36">
        <v>1</v>
      </c>
      <c r="K30" s="2"/>
      <c r="L30" s="38" t="str">
        <f t="shared" si="2"/>
        <v/>
      </c>
      <c r="M30" s="37" t="str">
        <f t="shared" si="0"/>
        <v/>
      </c>
      <c r="N30" s="38" t="str">
        <f t="shared" si="3"/>
        <v/>
      </c>
      <c r="O30" s="37" t="str">
        <f t="shared" si="4"/>
        <v/>
      </c>
      <c r="P30" s="36"/>
      <c r="Q30" s="38" t="str">
        <f t="shared" si="1"/>
        <v/>
      </c>
      <c r="R30" s="37" t="str">
        <f t="shared" si="5"/>
        <v/>
      </c>
      <c r="S30" s="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x14ac:dyDescent="0.3">
      <c r="A31" s="4"/>
      <c r="B31" s="2"/>
      <c r="C31" s="31">
        <v>18</v>
      </c>
      <c r="D31" s="36"/>
      <c r="E31" s="52"/>
      <c r="F31" s="52"/>
      <c r="G31" s="9"/>
      <c r="H31" s="9"/>
      <c r="I31" s="36">
        <v>0.1</v>
      </c>
      <c r="J31" s="36">
        <v>1</v>
      </c>
      <c r="K31" s="2"/>
      <c r="L31" s="38" t="str">
        <f t="shared" si="2"/>
        <v/>
      </c>
      <c r="M31" s="37" t="str">
        <f t="shared" si="0"/>
        <v/>
      </c>
      <c r="N31" s="38" t="str">
        <f t="shared" si="3"/>
        <v/>
      </c>
      <c r="O31" s="37" t="str">
        <f t="shared" si="4"/>
        <v/>
      </c>
      <c r="P31" s="36"/>
      <c r="Q31" s="38" t="str">
        <f t="shared" si="1"/>
        <v/>
      </c>
      <c r="R31" s="37" t="str">
        <f t="shared" si="5"/>
        <v/>
      </c>
      <c r="S31" s="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x14ac:dyDescent="0.3">
      <c r="A32" s="4"/>
      <c r="B32" s="2"/>
      <c r="C32" s="31">
        <v>19</v>
      </c>
      <c r="D32" s="36"/>
      <c r="E32" s="52"/>
      <c r="F32" s="52"/>
      <c r="G32" s="9"/>
      <c r="H32" s="9"/>
      <c r="I32" s="36">
        <v>0.1</v>
      </c>
      <c r="J32" s="36">
        <v>1</v>
      </c>
      <c r="K32" s="2"/>
      <c r="L32" s="38" t="str">
        <f t="shared" si="2"/>
        <v/>
      </c>
      <c r="M32" s="37" t="str">
        <f t="shared" si="0"/>
        <v/>
      </c>
      <c r="N32" s="38" t="str">
        <f t="shared" si="3"/>
        <v/>
      </c>
      <c r="O32" s="37" t="str">
        <f t="shared" si="4"/>
        <v/>
      </c>
      <c r="P32" s="36"/>
      <c r="Q32" s="38" t="str">
        <f t="shared" si="1"/>
        <v/>
      </c>
      <c r="R32" s="37" t="str">
        <f t="shared" si="5"/>
        <v/>
      </c>
      <c r="S32" s="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x14ac:dyDescent="0.3">
      <c r="A33" s="4"/>
      <c r="B33" s="2"/>
      <c r="C33" s="31">
        <v>20</v>
      </c>
      <c r="D33" s="36"/>
      <c r="E33" s="52"/>
      <c r="F33" s="52"/>
      <c r="G33" s="9"/>
      <c r="H33" s="9"/>
      <c r="I33" s="36">
        <v>0.1</v>
      </c>
      <c r="J33" s="36">
        <v>1</v>
      </c>
      <c r="K33" s="2"/>
      <c r="L33" s="38" t="str">
        <f t="shared" si="2"/>
        <v/>
      </c>
      <c r="M33" s="37" t="str">
        <f t="shared" si="0"/>
        <v/>
      </c>
      <c r="N33" s="38" t="str">
        <f t="shared" si="3"/>
        <v/>
      </c>
      <c r="O33" s="37" t="str">
        <f t="shared" si="4"/>
        <v/>
      </c>
      <c r="P33" s="36"/>
      <c r="Q33" s="38" t="str">
        <f t="shared" si="1"/>
        <v/>
      </c>
      <c r="R33" s="37" t="str">
        <f t="shared" si="5"/>
        <v/>
      </c>
      <c r="S33" s="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x14ac:dyDescent="0.3">
      <c r="A34" s="4"/>
      <c r="B34" s="2"/>
      <c r="C34" s="31">
        <v>21</v>
      </c>
      <c r="D34" s="36"/>
      <c r="E34" s="52"/>
      <c r="F34" s="52"/>
      <c r="G34" s="9"/>
      <c r="H34" s="9"/>
      <c r="I34" s="36">
        <v>0.1</v>
      </c>
      <c r="J34" s="36">
        <v>1</v>
      </c>
      <c r="K34" s="2"/>
      <c r="L34" s="38" t="str">
        <f t="shared" si="2"/>
        <v/>
      </c>
      <c r="M34" s="37" t="str">
        <f t="shared" si="0"/>
        <v/>
      </c>
      <c r="N34" s="38" t="str">
        <f t="shared" si="3"/>
        <v/>
      </c>
      <c r="O34" s="37" t="str">
        <f t="shared" si="4"/>
        <v/>
      </c>
      <c r="P34" s="36"/>
      <c r="Q34" s="38" t="str">
        <f t="shared" si="1"/>
        <v/>
      </c>
      <c r="R34" s="37" t="str">
        <f t="shared" si="5"/>
        <v/>
      </c>
      <c r="S34" s="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x14ac:dyDescent="0.3">
      <c r="A35" s="4"/>
      <c r="B35" s="2"/>
      <c r="C35" s="31">
        <v>22</v>
      </c>
      <c r="D35" s="36"/>
      <c r="E35" s="52"/>
      <c r="F35" s="52"/>
      <c r="G35" s="9"/>
      <c r="H35" s="9"/>
      <c r="I35" s="36">
        <v>0.1</v>
      </c>
      <c r="J35" s="36">
        <v>1</v>
      </c>
      <c r="K35" s="2"/>
      <c r="L35" s="38" t="str">
        <f t="shared" si="2"/>
        <v/>
      </c>
      <c r="M35" s="37" t="str">
        <f t="shared" si="0"/>
        <v/>
      </c>
      <c r="N35" s="38" t="str">
        <f t="shared" si="3"/>
        <v/>
      </c>
      <c r="O35" s="37" t="str">
        <f t="shared" si="4"/>
        <v/>
      </c>
      <c r="P35" s="36"/>
      <c r="Q35" s="38" t="str">
        <f t="shared" si="1"/>
        <v/>
      </c>
      <c r="R35" s="37" t="str">
        <f t="shared" si="5"/>
        <v/>
      </c>
      <c r="S35" s="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x14ac:dyDescent="0.3">
      <c r="A36" s="4"/>
      <c r="B36" s="2"/>
      <c r="C36" s="31">
        <v>23</v>
      </c>
      <c r="D36" s="36"/>
      <c r="E36" s="52"/>
      <c r="F36" s="52"/>
      <c r="G36" s="9"/>
      <c r="H36" s="9"/>
      <c r="I36" s="36">
        <v>0.1</v>
      </c>
      <c r="J36" s="36">
        <v>1</v>
      </c>
      <c r="K36" s="2"/>
      <c r="L36" s="38" t="str">
        <f t="shared" si="2"/>
        <v/>
      </c>
      <c r="M36" s="37" t="str">
        <f t="shared" si="0"/>
        <v/>
      </c>
      <c r="N36" s="38" t="str">
        <f t="shared" si="3"/>
        <v/>
      </c>
      <c r="O36" s="37" t="str">
        <f t="shared" si="4"/>
        <v/>
      </c>
      <c r="P36" s="36"/>
      <c r="Q36" s="38" t="str">
        <f t="shared" si="1"/>
        <v/>
      </c>
      <c r="R36" s="37" t="str">
        <f t="shared" si="5"/>
        <v/>
      </c>
      <c r="S36" s="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3">
      <c r="A37" s="4"/>
      <c r="B37" s="2"/>
      <c r="C37" s="31">
        <v>24</v>
      </c>
      <c r="D37" s="36"/>
      <c r="E37" s="52"/>
      <c r="F37" s="52"/>
      <c r="G37" s="9"/>
      <c r="H37" s="9"/>
      <c r="I37" s="36">
        <v>0.1</v>
      </c>
      <c r="J37" s="36">
        <v>1</v>
      </c>
      <c r="K37" s="2"/>
      <c r="L37" s="38" t="str">
        <f t="shared" si="2"/>
        <v/>
      </c>
      <c r="M37" s="37" t="str">
        <f t="shared" si="0"/>
        <v/>
      </c>
      <c r="N37" s="38" t="str">
        <f t="shared" si="3"/>
        <v/>
      </c>
      <c r="O37" s="37" t="str">
        <f t="shared" si="4"/>
        <v/>
      </c>
      <c r="P37" s="36"/>
      <c r="Q37" s="38" t="str">
        <f t="shared" si="1"/>
        <v/>
      </c>
      <c r="R37" s="37" t="str">
        <f t="shared" si="5"/>
        <v/>
      </c>
      <c r="S37" s="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3">
      <c r="A38" s="4"/>
      <c r="B38" s="2"/>
      <c r="C38" s="31">
        <v>25</v>
      </c>
      <c r="D38" s="36"/>
      <c r="E38" s="52"/>
      <c r="F38" s="52"/>
      <c r="G38" s="9"/>
      <c r="H38" s="9"/>
      <c r="I38" s="36">
        <v>0.1</v>
      </c>
      <c r="J38" s="36">
        <v>1</v>
      </c>
      <c r="K38" s="2"/>
      <c r="L38" s="38" t="str">
        <f t="shared" si="2"/>
        <v/>
      </c>
      <c r="M38" s="37" t="str">
        <f t="shared" si="0"/>
        <v/>
      </c>
      <c r="N38" s="38" t="str">
        <f t="shared" si="3"/>
        <v/>
      </c>
      <c r="O38" s="37" t="str">
        <f t="shared" si="4"/>
        <v/>
      </c>
      <c r="P38" s="36"/>
      <c r="Q38" s="38" t="str">
        <f t="shared" si="1"/>
        <v/>
      </c>
      <c r="R38" s="37" t="str">
        <f t="shared" si="5"/>
        <v/>
      </c>
      <c r="S38" s="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x14ac:dyDescent="0.3">
      <c r="A39" s="4"/>
      <c r="B39" s="2"/>
      <c r="C39" s="31">
        <v>26</v>
      </c>
      <c r="D39" s="36"/>
      <c r="E39" s="52"/>
      <c r="F39" s="52"/>
      <c r="G39" s="9"/>
      <c r="H39" s="9"/>
      <c r="I39" s="36">
        <v>0.1</v>
      </c>
      <c r="J39" s="36">
        <v>1</v>
      </c>
      <c r="K39" s="2"/>
      <c r="L39" s="38" t="str">
        <f t="shared" si="2"/>
        <v/>
      </c>
      <c r="M39" s="37" t="str">
        <f t="shared" si="0"/>
        <v/>
      </c>
      <c r="N39" s="38" t="str">
        <f t="shared" si="3"/>
        <v/>
      </c>
      <c r="O39" s="37" t="str">
        <f t="shared" si="4"/>
        <v/>
      </c>
      <c r="P39" s="36"/>
      <c r="Q39" s="38" t="str">
        <f t="shared" si="1"/>
        <v/>
      </c>
      <c r="R39" s="37" t="str">
        <f t="shared" si="5"/>
        <v/>
      </c>
      <c r="S39" s="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x14ac:dyDescent="0.3">
      <c r="A40" s="4"/>
      <c r="B40" s="2"/>
      <c r="C40" s="31">
        <v>27</v>
      </c>
      <c r="D40" s="36"/>
      <c r="E40" s="52"/>
      <c r="F40" s="52"/>
      <c r="G40" s="9"/>
      <c r="H40" s="9"/>
      <c r="I40" s="36">
        <v>0.1</v>
      </c>
      <c r="J40" s="36">
        <v>1</v>
      </c>
      <c r="K40" s="2"/>
      <c r="L40" s="38" t="str">
        <f t="shared" si="2"/>
        <v/>
      </c>
      <c r="M40" s="37" t="str">
        <f t="shared" si="0"/>
        <v/>
      </c>
      <c r="N40" s="38" t="str">
        <f t="shared" si="3"/>
        <v/>
      </c>
      <c r="O40" s="37" t="str">
        <f t="shared" si="4"/>
        <v/>
      </c>
      <c r="P40" s="36"/>
      <c r="Q40" s="38" t="str">
        <f t="shared" si="1"/>
        <v/>
      </c>
      <c r="R40" s="37" t="str">
        <f t="shared" si="5"/>
        <v/>
      </c>
      <c r="S40" s="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x14ac:dyDescent="0.3">
      <c r="A41" s="4"/>
      <c r="B41" s="2"/>
      <c r="C41" s="31">
        <v>28</v>
      </c>
      <c r="D41" s="36"/>
      <c r="E41" s="52"/>
      <c r="F41" s="52"/>
      <c r="G41" s="9"/>
      <c r="H41" s="9"/>
      <c r="I41" s="36">
        <v>0.1</v>
      </c>
      <c r="J41" s="36">
        <v>1</v>
      </c>
      <c r="K41" s="2"/>
      <c r="L41" s="38" t="str">
        <f t="shared" si="2"/>
        <v/>
      </c>
      <c r="M41" s="37" t="str">
        <f t="shared" si="0"/>
        <v/>
      </c>
      <c r="N41" s="38" t="str">
        <f t="shared" si="3"/>
        <v/>
      </c>
      <c r="O41" s="37" t="str">
        <f t="shared" si="4"/>
        <v/>
      </c>
      <c r="P41" s="36"/>
      <c r="Q41" s="38" t="str">
        <f t="shared" si="1"/>
        <v/>
      </c>
      <c r="R41" s="37" t="str">
        <f t="shared" si="5"/>
        <v/>
      </c>
      <c r="S41" s="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x14ac:dyDescent="0.3">
      <c r="A42" s="4"/>
      <c r="B42" s="2"/>
      <c r="C42" s="31">
        <v>29</v>
      </c>
      <c r="D42" s="36"/>
      <c r="E42" s="52"/>
      <c r="F42" s="52"/>
      <c r="G42" s="9"/>
      <c r="H42" s="9"/>
      <c r="I42" s="36">
        <v>0.1</v>
      </c>
      <c r="J42" s="36">
        <v>1</v>
      </c>
      <c r="K42" s="2"/>
      <c r="L42" s="38" t="str">
        <f t="shared" si="2"/>
        <v/>
      </c>
      <c r="M42" s="37" t="str">
        <f t="shared" si="0"/>
        <v/>
      </c>
      <c r="N42" s="38" t="str">
        <f t="shared" si="3"/>
        <v/>
      </c>
      <c r="O42" s="37" t="str">
        <f t="shared" si="4"/>
        <v/>
      </c>
      <c r="P42" s="36"/>
      <c r="Q42" s="38" t="str">
        <f t="shared" si="1"/>
        <v/>
      </c>
      <c r="R42" s="37" t="str">
        <f t="shared" si="5"/>
        <v/>
      </c>
      <c r="S42" s="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x14ac:dyDescent="0.3">
      <c r="A43" s="4"/>
      <c r="B43" s="2"/>
      <c r="C43" s="31">
        <v>30</v>
      </c>
      <c r="D43" s="36"/>
      <c r="E43" s="52"/>
      <c r="F43" s="52"/>
      <c r="G43" s="9"/>
      <c r="H43" s="9"/>
      <c r="I43" s="36">
        <v>0.1</v>
      </c>
      <c r="J43" s="36">
        <v>1</v>
      </c>
      <c r="K43" s="2"/>
      <c r="L43" s="38" t="str">
        <f t="shared" si="2"/>
        <v/>
      </c>
      <c r="M43" s="37" t="str">
        <f t="shared" si="0"/>
        <v/>
      </c>
      <c r="N43" s="38" t="str">
        <f t="shared" si="3"/>
        <v/>
      </c>
      <c r="O43" s="37" t="str">
        <f t="shared" si="4"/>
        <v/>
      </c>
      <c r="P43" s="36"/>
      <c r="Q43" s="38" t="str">
        <f t="shared" si="1"/>
        <v/>
      </c>
      <c r="R43" s="37" t="str">
        <f t="shared" si="5"/>
        <v/>
      </c>
      <c r="S43" s="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x14ac:dyDescent="0.3">
      <c r="A44" s="4"/>
      <c r="B44" s="2"/>
      <c r="C44" s="31">
        <v>31</v>
      </c>
      <c r="D44" s="36"/>
      <c r="E44" s="52"/>
      <c r="F44" s="52"/>
      <c r="G44" s="9"/>
      <c r="H44" s="9"/>
      <c r="I44" s="36">
        <v>0.1</v>
      </c>
      <c r="J44" s="36">
        <v>1</v>
      </c>
      <c r="K44" s="2"/>
      <c r="L44" s="38" t="str">
        <f t="shared" si="2"/>
        <v/>
      </c>
      <c r="M44" s="37" t="str">
        <f t="shared" si="0"/>
        <v/>
      </c>
      <c r="N44" s="38" t="str">
        <f t="shared" si="3"/>
        <v/>
      </c>
      <c r="O44" s="37" t="str">
        <f t="shared" si="4"/>
        <v/>
      </c>
      <c r="P44" s="36"/>
      <c r="Q44" s="38" t="str">
        <f t="shared" si="1"/>
        <v/>
      </c>
      <c r="R44" s="37" t="str">
        <f t="shared" si="5"/>
        <v/>
      </c>
      <c r="S44" s="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x14ac:dyDescent="0.3">
      <c r="A45" s="4"/>
      <c r="B45" s="2"/>
      <c r="C45" s="31">
        <v>32</v>
      </c>
      <c r="D45" s="36"/>
      <c r="E45" s="52"/>
      <c r="F45" s="52"/>
      <c r="G45" s="9"/>
      <c r="H45" s="9"/>
      <c r="I45" s="36">
        <v>0.1</v>
      </c>
      <c r="J45" s="36">
        <v>1</v>
      </c>
      <c r="K45" s="2"/>
      <c r="L45" s="38" t="str">
        <f t="shared" si="2"/>
        <v/>
      </c>
      <c r="M45" s="37" t="str">
        <f t="shared" si="0"/>
        <v/>
      </c>
      <c r="N45" s="38" t="str">
        <f t="shared" si="3"/>
        <v/>
      </c>
      <c r="O45" s="37" t="str">
        <f t="shared" si="4"/>
        <v/>
      </c>
      <c r="P45" s="36"/>
      <c r="Q45" s="38" t="str">
        <f t="shared" si="1"/>
        <v/>
      </c>
      <c r="R45" s="37" t="str">
        <f t="shared" si="5"/>
        <v/>
      </c>
      <c r="S45" s="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x14ac:dyDescent="0.3">
      <c r="A46" s="4"/>
      <c r="B46" s="2"/>
      <c r="C46" s="31">
        <v>33</v>
      </c>
      <c r="D46" s="36"/>
      <c r="E46" s="52"/>
      <c r="F46" s="52"/>
      <c r="G46" s="9"/>
      <c r="H46" s="9"/>
      <c r="I46" s="36">
        <v>0.1</v>
      </c>
      <c r="J46" s="36">
        <v>1</v>
      </c>
      <c r="K46" s="2"/>
      <c r="L46" s="38" t="str">
        <f t="shared" si="2"/>
        <v/>
      </c>
      <c r="M46" s="37" t="str">
        <f t="shared" si="0"/>
        <v/>
      </c>
      <c r="N46" s="38" t="str">
        <f t="shared" si="3"/>
        <v/>
      </c>
      <c r="O46" s="37" t="str">
        <f t="shared" si="4"/>
        <v/>
      </c>
      <c r="P46" s="36"/>
      <c r="Q46" s="38" t="str">
        <f t="shared" si="1"/>
        <v/>
      </c>
      <c r="R46" s="37" t="str">
        <f t="shared" si="5"/>
        <v/>
      </c>
      <c r="S46" s="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x14ac:dyDescent="0.3">
      <c r="A47" s="4"/>
      <c r="B47" s="2"/>
      <c r="C47" s="31">
        <v>34</v>
      </c>
      <c r="D47" s="36"/>
      <c r="E47" s="52"/>
      <c r="F47" s="52"/>
      <c r="G47" s="9"/>
      <c r="H47" s="9"/>
      <c r="I47" s="36">
        <v>0.1</v>
      </c>
      <c r="J47" s="36">
        <v>1</v>
      </c>
      <c r="K47" s="2"/>
      <c r="L47" s="38" t="str">
        <f t="shared" si="2"/>
        <v/>
      </c>
      <c r="M47" s="37" t="str">
        <f t="shared" si="0"/>
        <v/>
      </c>
      <c r="N47" s="38" t="str">
        <f t="shared" si="3"/>
        <v/>
      </c>
      <c r="O47" s="37" t="str">
        <f t="shared" si="4"/>
        <v/>
      </c>
      <c r="P47" s="36"/>
      <c r="Q47" s="38" t="str">
        <f t="shared" si="1"/>
        <v/>
      </c>
      <c r="R47" s="37" t="str">
        <f t="shared" si="5"/>
        <v/>
      </c>
      <c r="S47" s="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x14ac:dyDescent="0.3">
      <c r="A48" s="4"/>
      <c r="B48" s="2"/>
      <c r="C48" s="31">
        <v>35</v>
      </c>
      <c r="D48" s="36"/>
      <c r="E48" s="52"/>
      <c r="F48" s="52"/>
      <c r="G48" s="9"/>
      <c r="H48" s="9"/>
      <c r="I48" s="36">
        <v>0.1</v>
      </c>
      <c r="J48" s="36">
        <v>1</v>
      </c>
      <c r="K48" s="2"/>
      <c r="L48" s="38" t="str">
        <f t="shared" si="2"/>
        <v/>
      </c>
      <c r="M48" s="37" t="str">
        <f t="shared" si="0"/>
        <v/>
      </c>
      <c r="N48" s="38" t="str">
        <f t="shared" si="3"/>
        <v/>
      </c>
      <c r="O48" s="37" t="str">
        <f t="shared" si="4"/>
        <v/>
      </c>
      <c r="P48" s="36"/>
      <c r="Q48" s="38" t="str">
        <f t="shared" si="1"/>
        <v/>
      </c>
      <c r="R48" s="37" t="str">
        <f t="shared" si="5"/>
        <v/>
      </c>
      <c r="S48" s="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9" x14ac:dyDescent="0.3">
      <c r="A49" s="4"/>
      <c r="B49" s="2"/>
      <c r="C49" s="31">
        <v>36</v>
      </c>
      <c r="D49" s="36"/>
      <c r="E49" s="52"/>
      <c r="F49" s="52"/>
      <c r="G49" s="9"/>
      <c r="H49" s="9"/>
      <c r="I49" s="36">
        <v>0.1</v>
      </c>
      <c r="J49" s="36">
        <v>1</v>
      </c>
      <c r="K49" s="2"/>
      <c r="L49" s="38" t="str">
        <f t="shared" si="2"/>
        <v/>
      </c>
      <c r="M49" s="37" t="str">
        <f t="shared" si="0"/>
        <v/>
      </c>
      <c r="N49" s="38" t="str">
        <f t="shared" si="3"/>
        <v/>
      </c>
      <c r="O49" s="37" t="str">
        <f t="shared" si="4"/>
        <v/>
      </c>
      <c r="P49" s="36"/>
      <c r="Q49" s="38" t="str">
        <f t="shared" si="1"/>
        <v/>
      </c>
      <c r="R49" s="37" t="str">
        <f t="shared" si="5"/>
        <v/>
      </c>
      <c r="S49" s="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9" x14ac:dyDescent="0.3">
      <c r="A50" s="4"/>
      <c r="B50" s="2"/>
      <c r="C50" s="31">
        <v>37</v>
      </c>
      <c r="D50" s="36"/>
      <c r="E50" s="52"/>
      <c r="F50" s="52"/>
      <c r="G50" s="9"/>
      <c r="H50" s="9"/>
      <c r="I50" s="36">
        <v>0.1</v>
      </c>
      <c r="J50" s="36">
        <v>1</v>
      </c>
      <c r="K50" s="2"/>
      <c r="L50" s="38" t="str">
        <f t="shared" si="2"/>
        <v/>
      </c>
      <c r="M50" s="37" t="str">
        <f t="shared" si="0"/>
        <v/>
      </c>
      <c r="N50" s="38" t="str">
        <f t="shared" si="3"/>
        <v/>
      </c>
      <c r="O50" s="37" t="str">
        <f t="shared" si="4"/>
        <v/>
      </c>
      <c r="P50" s="36"/>
      <c r="Q50" s="38" t="str">
        <f t="shared" si="1"/>
        <v/>
      </c>
      <c r="R50" s="37" t="str">
        <f t="shared" si="5"/>
        <v/>
      </c>
      <c r="S50" s="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9" x14ac:dyDescent="0.3">
      <c r="A51" s="4"/>
      <c r="B51" s="2"/>
      <c r="C51" s="31">
        <v>38</v>
      </c>
      <c r="D51" s="36"/>
      <c r="E51" s="52"/>
      <c r="F51" s="52"/>
      <c r="G51" s="9"/>
      <c r="H51" s="9"/>
      <c r="I51" s="36">
        <v>0.1</v>
      </c>
      <c r="J51" s="36">
        <v>1</v>
      </c>
      <c r="K51" s="2"/>
      <c r="L51" s="38" t="str">
        <f t="shared" si="2"/>
        <v/>
      </c>
      <c r="M51" s="37" t="str">
        <f t="shared" si="0"/>
        <v/>
      </c>
      <c r="N51" s="38" t="str">
        <f t="shared" si="3"/>
        <v/>
      </c>
      <c r="O51" s="37" t="str">
        <f t="shared" si="4"/>
        <v/>
      </c>
      <c r="P51" s="36"/>
      <c r="Q51" s="38" t="str">
        <f t="shared" si="1"/>
        <v/>
      </c>
      <c r="R51" s="37" t="str">
        <f t="shared" si="5"/>
        <v/>
      </c>
      <c r="S51" s="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9" x14ac:dyDescent="0.3">
      <c r="A52" s="4"/>
      <c r="B52" s="2"/>
      <c r="C52" s="31">
        <v>39</v>
      </c>
      <c r="D52" s="36"/>
      <c r="E52" s="52"/>
      <c r="F52" s="52"/>
      <c r="G52" s="9"/>
      <c r="H52" s="9"/>
      <c r="I52" s="36">
        <v>0.1</v>
      </c>
      <c r="J52" s="36">
        <v>1</v>
      </c>
      <c r="K52" s="2"/>
      <c r="L52" s="38" t="str">
        <f t="shared" si="2"/>
        <v/>
      </c>
      <c r="M52" s="37" t="str">
        <f t="shared" si="0"/>
        <v/>
      </c>
      <c r="N52" s="38" t="str">
        <f t="shared" si="3"/>
        <v/>
      </c>
      <c r="O52" s="37" t="str">
        <f t="shared" si="4"/>
        <v/>
      </c>
      <c r="P52" s="36"/>
      <c r="Q52" s="38" t="str">
        <f t="shared" si="1"/>
        <v/>
      </c>
      <c r="R52" s="37" t="str">
        <f t="shared" si="5"/>
        <v/>
      </c>
      <c r="S52" s="2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9" x14ac:dyDescent="0.3">
      <c r="A53" s="4"/>
      <c r="B53" s="2"/>
      <c r="C53" s="31">
        <v>40</v>
      </c>
      <c r="D53" s="36"/>
      <c r="E53" s="52"/>
      <c r="F53" s="52"/>
      <c r="G53" s="9"/>
      <c r="H53" s="9"/>
      <c r="I53" s="36">
        <v>0.1</v>
      </c>
      <c r="J53" s="36">
        <v>1</v>
      </c>
      <c r="K53" s="2"/>
      <c r="L53" s="38" t="str">
        <f t="shared" si="2"/>
        <v/>
      </c>
      <c r="M53" s="37" t="str">
        <f t="shared" si="0"/>
        <v/>
      </c>
      <c r="N53" s="38" t="str">
        <f t="shared" si="3"/>
        <v/>
      </c>
      <c r="O53" s="37" t="str">
        <f t="shared" si="4"/>
        <v/>
      </c>
      <c r="P53" s="36"/>
      <c r="Q53" s="38" t="str">
        <f t="shared" si="1"/>
        <v/>
      </c>
      <c r="R53" s="37" t="str">
        <f t="shared" si="5"/>
        <v/>
      </c>
      <c r="S53" s="2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9" x14ac:dyDescent="0.3">
      <c r="A54" s="4"/>
      <c r="B54" s="2"/>
      <c r="C54" s="17"/>
      <c r="D54" s="17"/>
      <c r="E54" s="40"/>
      <c r="F54" s="40"/>
      <c r="G54" s="18"/>
      <c r="H54" s="18"/>
      <c r="I54" s="18"/>
      <c r="J54" s="18"/>
      <c r="K54" s="40"/>
      <c r="L54" s="40"/>
      <c r="M54" s="17"/>
      <c r="N54" s="18"/>
      <c r="O54" s="17"/>
      <c r="P54" s="18"/>
      <c r="Q54" s="17"/>
      <c r="R54" s="18"/>
      <c r="S54" s="18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</row>
    <row r="55" spans="1:59" x14ac:dyDescent="0.3">
      <c r="A55" s="4"/>
      <c r="B55" s="2"/>
      <c r="C55" s="17"/>
      <c r="D55" s="17"/>
      <c r="E55" s="40"/>
      <c r="F55" s="40"/>
      <c r="G55" s="18"/>
      <c r="H55" s="18"/>
      <c r="I55" s="18"/>
      <c r="J55" s="18"/>
      <c r="K55" s="40"/>
      <c r="L55" s="40"/>
      <c r="M55" s="17"/>
      <c r="N55" s="18"/>
      <c r="O55" s="17"/>
      <c r="P55" s="18"/>
      <c r="Q55" s="17"/>
      <c r="R55" s="18"/>
      <c r="S55" s="18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</row>
    <row r="56" spans="1:59" ht="399.9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</row>
  </sheetData>
  <sheetProtection algorithmName="SHA-512" hashValue="ypEMnyv4VnadJqDJ8fvMF0YGlcGu3IFRuPrlhctKJbTbuUHPm/Mxn8Z4qv8JKwPRqeup6K7FD/CeR1MbfQn/cg==" saltValue="QNhtnJWlZlIGOAx1U7u9rw==" spinCount="100000" sheet="1" objects="1" scenarios="1"/>
  <mergeCells count="1">
    <mergeCell ref="E4:J4"/>
  </mergeCells>
  <dataValidations count="2">
    <dataValidation allowBlank="1" showInputMessage="1" sqref="Q11 O11 O13 I11 P11:P12 M14:O53 K13:L53 N2:N13 F13:J13 R11:IV12 P13:IV53 O2:IV10 J11:L12 M11 H5:H12 I7:I8 I5:J6 I9:J10 E2:E11 F2:M3 F5:G11 E54:IV65518 A1:D1048576" xr:uid="{00000000-0002-0000-0200-000000000000}"/>
    <dataValidation type="decimal" errorStyle="warning" allowBlank="1" showInputMessage="1" showErrorMessage="1" error="Input numerical values only." sqref="E14:J53" xr:uid="{00000000-0002-0000-0200-000001000000}">
      <formula1>0.000000001</formula1>
      <formula2>1000000</formula2>
    </dataValidation>
  </dataValidations>
  <pageMargins left="0.59055118110236227" right="0.59055118110236227" top="0.59055118110236227" bottom="0.98425196850393704" header="0.51181102362204722" footer="0.51181102362204722"/>
  <pageSetup paperSize="9" scale="9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2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39</vt:i4>
      </vt:variant>
    </vt:vector>
  </HeadingPairs>
  <TitlesOfParts>
    <vt:vector size="42" baseType="lpstr">
      <vt:lpstr>Instructions</vt:lpstr>
      <vt:lpstr>MegaCalc  (Solids)</vt:lpstr>
      <vt:lpstr>MegaCalc  (Liquids)</vt:lpstr>
      <vt:lpstr>'MegaCalc  (Liquids)'!Absorbance</vt:lpstr>
      <vt:lpstr>'MegaCalc  (Solids)'!Absorbance</vt:lpstr>
      <vt:lpstr>Contact_us</vt:lpstr>
      <vt:lpstr>'MegaCalc  (Liquids)'!Dilution</vt:lpstr>
      <vt:lpstr>'MegaCalc  (Solids)'!Dilution</vt:lpstr>
      <vt:lpstr>'MegaCalc  (Solids)'!Extract_vol</vt:lpstr>
      <vt:lpstr>'MegaCalc  (Liquids)'!Factor</vt:lpstr>
      <vt:lpstr>'MegaCalc  (Solids)'!Factor</vt:lpstr>
      <vt:lpstr>Instructions</vt:lpstr>
      <vt:lpstr>'MegaCalc  (Liquids)'!LIQUIDS_Extract_Vol.__EV___mL</vt:lpstr>
      <vt:lpstr>'MegaCalc  (Liquids)'!LIQUIDS_Sample_volume___mL</vt:lpstr>
      <vt:lpstr>'MegaCalc  (Liquids)'!Moisture</vt:lpstr>
      <vt:lpstr>'MegaCalc  (Solids)'!Moisture</vt:lpstr>
      <vt:lpstr>Instructions!Print_Area</vt:lpstr>
      <vt:lpstr>'MegaCalc  (Liquids)'!Print_Area</vt:lpstr>
      <vt:lpstr>'MegaCalc  (Solids)'!Print_Area</vt:lpstr>
      <vt:lpstr>'MegaCalc  (Liquids)'!Print_Titles</vt:lpstr>
      <vt:lpstr>'MegaCalc  (Solids)'!Print_Titles</vt:lpstr>
      <vt:lpstr>'MegaCalc  (Liquids)'!Replicate_1</vt:lpstr>
      <vt:lpstr>'MegaCalc  (Solids)'!Replicate_1</vt:lpstr>
      <vt:lpstr>'MegaCalc  (Liquids)'!Replicate_2</vt:lpstr>
      <vt:lpstr>'MegaCalc  (Solids)'!Replicate_2</vt:lpstr>
      <vt:lpstr>'MegaCalc  (Liquids)'!Replicate_3</vt:lpstr>
      <vt:lpstr>'MegaCalc  (Solids)'!Replicate_3</vt:lpstr>
      <vt:lpstr>'MegaCalc  (Liquids)'!Replicate_4</vt:lpstr>
      <vt:lpstr>'MegaCalc  (Solids)'!Replicate_4</vt:lpstr>
      <vt:lpstr>'MegaCalc  (Liquids)'!Replicate_ave</vt:lpstr>
      <vt:lpstr>'MegaCalc  (Solids)'!Replicate_ave</vt:lpstr>
      <vt:lpstr>'MegaCalc  (Liquids)'!Sample_1</vt:lpstr>
      <vt:lpstr>'MegaCalc  (Solids)'!Sample_1</vt:lpstr>
      <vt:lpstr>'MegaCalc  (Liquids)'!Sample_2</vt:lpstr>
      <vt:lpstr>'MegaCalc  (Solids)'!Sample_2</vt:lpstr>
      <vt:lpstr>'MegaCalc  (Liquids)'!Sample_ave</vt:lpstr>
      <vt:lpstr>'MegaCalc  (Solids)'!Sample_ave</vt:lpstr>
      <vt:lpstr>'MegaCalc  (Liquids)'!Sample_volume</vt:lpstr>
      <vt:lpstr>'MegaCalc  (Solids)'!Sample_volume</vt:lpstr>
      <vt:lpstr>'MegaCalc  (Solids)'!Sample_weight</vt:lpstr>
      <vt:lpstr>'MegaCalc  (Solids)'!Starch</vt:lpstr>
      <vt:lpstr>Starch___mg_100_mL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2019-02-18T16:38:15Z</cp:lastPrinted>
  <dcterms:created xsi:type="dcterms:W3CDTF">2004-10-05T18:50:23Z</dcterms:created>
  <dcterms:modified xsi:type="dcterms:W3CDTF">2020-09-09T15:06:15Z</dcterms:modified>
</cp:coreProperties>
</file>